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21-22\C. MBRR (detailed schedules)\Municipal Services Summaries\"/>
    </mc:Choice>
  </mc:AlternateContent>
  <bookViews>
    <workbookView xWindow="480" yWindow="60" windowWidth="13275" windowHeight="7170" activeTab="2"/>
  </bookViews>
  <sheets>
    <sheet name="Waste Fin Performance" sheetId="1" r:id="rId1"/>
    <sheet name="Waste Fin Position" sheetId="2" r:id="rId2"/>
    <sheet name="Waste Cash Flows" sheetId="3" r:id="rId3"/>
  </sheets>
  <definedNames>
    <definedName name="_xlnm.Print_Area" localSheetId="2">'Waste Cash Flows'!$A$1:$L$43</definedName>
    <definedName name="_xlnm.Print_Area" localSheetId="0">'Waste Fin Performance'!$A$1:$L$57</definedName>
    <definedName name="_xlnm.Print_Area" localSheetId="1">'Waste Fin Position'!$A$1:$L$54</definedName>
  </definedNames>
  <calcPr calcId="162913" calcMode="manual"/>
</workbook>
</file>

<file path=xl/calcChain.xml><?xml version="1.0" encoding="utf-8"?>
<calcChain xmlns="http://schemas.openxmlformats.org/spreadsheetml/2006/main">
  <c r="C17" i="3" l="1"/>
  <c r="C38" i="3" s="1"/>
  <c r="C40" i="3" s="1"/>
  <c r="D17" i="3"/>
  <c r="E17" i="3"/>
  <c r="F17" i="3"/>
  <c r="F38" i="3" s="1"/>
  <c r="F40" i="3" s="1"/>
  <c r="G17" i="3"/>
  <c r="G38" i="3" s="1"/>
  <c r="G40" i="3" s="1"/>
  <c r="H17" i="3"/>
  <c r="I17" i="3"/>
  <c r="J17" i="3"/>
  <c r="J38" i="3" s="1"/>
  <c r="J40" i="3" s="1"/>
  <c r="K17" i="3"/>
  <c r="K38" i="3" s="1"/>
  <c r="K40" i="3" s="1"/>
  <c r="L17" i="3"/>
  <c r="C27" i="3"/>
  <c r="D27" i="3"/>
  <c r="E27" i="3"/>
  <c r="F27" i="3"/>
  <c r="G27" i="3"/>
  <c r="H27" i="3"/>
  <c r="I27" i="3"/>
  <c r="J27" i="3"/>
  <c r="K27" i="3"/>
  <c r="L27" i="3"/>
  <c r="C36" i="3"/>
  <c r="D36" i="3"/>
  <c r="E36" i="3"/>
  <c r="F36" i="3"/>
  <c r="G36" i="3"/>
  <c r="H36" i="3"/>
  <c r="I36" i="3"/>
  <c r="J36" i="3"/>
  <c r="K36" i="3"/>
  <c r="L36" i="3"/>
  <c r="D38" i="3"/>
  <c r="D40" i="3" s="1"/>
  <c r="E38" i="3"/>
  <c r="E40" i="3" s="1"/>
  <c r="H38" i="3"/>
  <c r="H40" i="3" s="1"/>
  <c r="I38" i="3"/>
  <c r="L38" i="3"/>
  <c r="L40" i="3"/>
  <c r="C12" i="2" l="1"/>
  <c r="D12" i="2"/>
  <c r="E12" i="2"/>
  <c r="F12" i="2"/>
  <c r="G12" i="2"/>
  <c r="H12" i="2"/>
  <c r="I12" i="2"/>
  <c r="J12" i="2"/>
  <c r="K12" i="2"/>
  <c r="L12" i="2"/>
  <c r="C24" i="2"/>
  <c r="C25" i="2" s="1"/>
  <c r="C42" i="2" s="1"/>
  <c r="D24" i="2"/>
  <c r="D25" i="2" s="1"/>
  <c r="D42" i="2" s="1"/>
  <c r="E24" i="2"/>
  <c r="F24" i="2"/>
  <c r="G24" i="2"/>
  <c r="G25" i="2" s="1"/>
  <c r="G42" i="2" s="1"/>
  <c r="H24" i="2"/>
  <c r="H25" i="2" s="1"/>
  <c r="H42" i="2" s="1"/>
  <c r="I24" i="2"/>
  <c r="J24" i="2"/>
  <c r="K24" i="2"/>
  <c r="K25" i="2" s="1"/>
  <c r="K42" i="2" s="1"/>
  <c r="L24" i="2"/>
  <c r="L25" i="2" s="1"/>
  <c r="L42" i="2" s="1"/>
  <c r="E25" i="2"/>
  <c r="F25" i="2"/>
  <c r="I25" i="2"/>
  <c r="J25" i="2"/>
  <c r="C34" i="2"/>
  <c r="D34" i="2"/>
  <c r="E34" i="2"/>
  <c r="F34" i="2"/>
  <c r="G34" i="2"/>
  <c r="H34" i="2"/>
  <c r="I34" i="2"/>
  <c r="J34" i="2"/>
  <c r="K34" i="2"/>
  <c r="L34" i="2"/>
  <c r="C39" i="2"/>
  <c r="D39" i="2"/>
  <c r="E39" i="2"/>
  <c r="E40" i="2" s="1"/>
  <c r="E42" i="2" s="1"/>
  <c r="F39" i="2"/>
  <c r="F40" i="2" s="1"/>
  <c r="F42" i="2" s="1"/>
  <c r="G39" i="2"/>
  <c r="H39" i="2"/>
  <c r="I39" i="2"/>
  <c r="I40" i="2" s="1"/>
  <c r="I42" i="2" s="1"/>
  <c r="J39" i="2"/>
  <c r="J40" i="2" s="1"/>
  <c r="J42" i="2" s="1"/>
  <c r="K39" i="2"/>
  <c r="L39" i="2"/>
  <c r="C40" i="2"/>
  <c r="D40" i="2"/>
  <c r="G40" i="2"/>
  <c r="H40" i="2"/>
  <c r="K40" i="2"/>
  <c r="L40" i="2"/>
  <c r="C48" i="2"/>
  <c r="D48" i="2"/>
  <c r="E48" i="2"/>
  <c r="F48" i="2"/>
  <c r="G48" i="2"/>
  <c r="H48" i="2"/>
  <c r="I48" i="2"/>
  <c r="J48" i="2"/>
  <c r="K48" i="2"/>
  <c r="L48" i="2"/>
  <c r="L35" i="1" l="1"/>
  <c r="K35" i="1"/>
  <c r="J35" i="1"/>
  <c r="I35" i="1"/>
  <c r="H35" i="1"/>
  <c r="G35" i="1"/>
  <c r="F35" i="1"/>
  <c r="E35" i="1"/>
  <c r="D35" i="1"/>
  <c r="C35" i="1"/>
  <c r="L21" i="1"/>
  <c r="L37" i="1" s="1"/>
  <c r="L41" i="1" s="1"/>
  <c r="L43" i="1" s="1"/>
  <c r="L45" i="1" s="1"/>
  <c r="L47" i="1" s="1"/>
  <c r="K21" i="1"/>
  <c r="K37" i="1" s="1"/>
  <c r="K41" i="1" s="1"/>
  <c r="K43" i="1" s="1"/>
  <c r="K45" i="1" s="1"/>
  <c r="K47" i="1" s="1"/>
  <c r="J21" i="1"/>
  <c r="J37" i="1" s="1"/>
  <c r="J41" i="1" s="1"/>
  <c r="J43" i="1" s="1"/>
  <c r="J45" i="1" s="1"/>
  <c r="J47" i="1" s="1"/>
  <c r="I21" i="1"/>
  <c r="I37" i="1" s="1"/>
  <c r="I41" i="1" s="1"/>
  <c r="I43" i="1" s="1"/>
  <c r="I45" i="1" s="1"/>
  <c r="I47" i="1" s="1"/>
  <c r="H21" i="1"/>
  <c r="H37" i="1" s="1"/>
  <c r="H41" i="1" s="1"/>
  <c r="H43" i="1" s="1"/>
  <c r="H45" i="1" s="1"/>
  <c r="H47" i="1" s="1"/>
  <c r="G21" i="1"/>
  <c r="G37" i="1" s="1"/>
  <c r="G41" i="1" s="1"/>
  <c r="G43" i="1" s="1"/>
  <c r="G45" i="1" s="1"/>
  <c r="G47" i="1" s="1"/>
  <c r="F21" i="1"/>
  <c r="F37" i="1" s="1"/>
  <c r="F41" i="1" s="1"/>
  <c r="F43" i="1" s="1"/>
  <c r="F45" i="1" s="1"/>
  <c r="F47" i="1" s="1"/>
  <c r="E21" i="1"/>
  <c r="E37" i="1" s="1"/>
  <c r="E41" i="1" s="1"/>
  <c r="E43" i="1" s="1"/>
  <c r="E45" i="1" s="1"/>
  <c r="E47" i="1" s="1"/>
  <c r="D21" i="1"/>
  <c r="D37" i="1" s="1"/>
  <c r="D41" i="1" s="1"/>
  <c r="D43" i="1" s="1"/>
  <c r="D45" i="1" s="1"/>
  <c r="D47" i="1" s="1"/>
  <c r="C21" i="1"/>
  <c r="C37" i="1" s="1"/>
  <c r="C41" i="1" s="1"/>
  <c r="C43" i="1" s="1"/>
  <c r="C45" i="1" s="1"/>
  <c r="C47" i="1" s="1"/>
</calcChain>
</file>

<file path=xl/sharedStrings.xml><?xml version="1.0" encoding="utf-8"?>
<sst xmlns="http://schemas.openxmlformats.org/spreadsheetml/2006/main" count="319" uniqueCount="150">
  <si>
    <t>Summary - Table A4 Budgeted Financial Performance ( Waste management                                   ) for 4th Quarter ended 30 June 2021 (Figures Finalised as at 2021/08/25)</t>
  </si>
  <si>
    <t>Description</t>
  </si>
  <si>
    <t>Ref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</si>
  <si>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</si>
  <si>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</si>
  <si>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</si>
  <si>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</si>
  <si>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</si>
  <si>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</si>
  <si>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</si>
  <si>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</si>
  <si>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</si>
  <si>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</si>
  <si>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</si>
  <si>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</si>
  <si>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</si>
  <si>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</si>
  <si>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</si>
  <si>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Revenue By Source</t>
  </si>
  <si>
    <t xml:space="preserve"> 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</si>
  <si>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</si>
  <si>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</si>
  <si>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</si>
  <si>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</si>
  <si>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</si>
  <si>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</si>
  <si>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</si>
  <si>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</si>
  <si>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</si>
  <si>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</si>
  <si>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</si>
  <si>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</si>
  <si>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</si>
  <si>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</si>
  <si>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</si>
  <si>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</si>
  <si>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</si>
  <si>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/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</si>
  <si>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</si>
  <si>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</si>
  <si>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</si>
  <si>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</si>
  <si>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</si>
  <si>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</si>
  <si>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</si>
  <si>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 - electricity</t>
  </si>
  <si>
    <t>Inventory consumed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</si>
  <si>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</si>
  <si>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</si>
  <si>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</si>
  <si>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</si>
  <si>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</si>
  <si>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</si>
  <si>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</si>
  <si>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</si>
  <si>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</si>
  <si>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</si>
  <si>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</si>
  <si>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</si>
  <si>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</si>
  <si>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</si>
  <si>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</si>
  <si>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</si>
  <si>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</si>
  <si>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</si>
  <si>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</si>
  <si>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</si>
  <si>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</si>
  <si>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</si>
  <si>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</si>
  <si>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</si>
  <si>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</si>
  <si>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</si>
  <si>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</si>
  <si>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</si>
  <si>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5. Net assets must balance with Total Community Wealth/Equity</t>
  </si>
  <si>
    <t>4. Detail to be provided in Table SA3. Includes reserves to be funded by statute.</t>
  </si>
  <si>
    <t>3. Include 'Construction-work-in-progress' (disclosed separately in annual financial statements)</t>
  </si>
  <si>
    <t>2. Include completed low cost housing to be transferred to beneficiaries within 12 months</t>
  </si>
  <si>
    <t>1. Detail to be provided in Table SA3</t>
  </si>
  <si>
    <t>5</t>
  </si>
  <si>
    <t>TOTAL COMMUNITY WEALTH/EQUITY</t>
  </si>
  <si>
    <t>4</t>
  </si>
  <si>
    <t>Reserves</t>
  </si>
  <si>
    <t>Accumulated Surplus/(Deficit)</t>
  </si>
  <si>
    <t>COMMUNITY WEALTH/EQUITY</t>
  </si>
  <si>
    <t>NET ASSETS</t>
  </si>
  <si>
    <t>TOTAL LIABILITIES</t>
  </si>
  <si>
    <t>Total non current liabilities</t>
  </si>
  <si>
    <t>Provisions</t>
  </si>
  <si>
    <t>Financial liabilities</t>
  </si>
  <si>
    <t>Non current liabilities</t>
  </si>
  <si>
    <t>Total current liabilities</t>
  </si>
  <si>
    <t>Trade and other payables</t>
  </si>
  <si>
    <t>Consumer deposits</t>
  </si>
  <si>
    <t>Borrowing</t>
  </si>
  <si>
    <t>Bank overdraft</t>
  </si>
  <si>
    <t>Current liabilities</t>
  </si>
  <si>
    <t>LIABILITIES</t>
  </si>
  <si>
    <t>TOTAL ASSETS</t>
  </si>
  <si>
    <t>Total non current assets</t>
  </si>
  <si>
    <t>Other non-current assets</t>
  </si>
  <si>
    <t>Intangible</t>
  </si>
  <si>
    <t>Biological</t>
  </si>
  <si>
    <t>Property, plant and equipment</t>
  </si>
  <si>
    <t>Investment in Associate</t>
  </si>
  <si>
    <t>Investment property</t>
  </si>
  <si>
    <t>Investments</t>
  </si>
  <si>
    <t>Long-term receivables</t>
  </si>
  <si>
    <t>Non current assets</t>
  </si>
  <si>
    <t>Total current assets</t>
  </si>
  <si>
    <t>Inventory</t>
  </si>
  <si>
    <t>Current portion of long-term receivables</t>
  </si>
  <si>
    <t>Other debtors</t>
  </si>
  <si>
    <t>Consumer debtors</t>
  </si>
  <si>
    <t>Call deposits and investments</t>
  </si>
  <si>
    <t>Cash</t>
  </si>
  <si>
    <t>Current assets</t>
  </si>
  <si>
    <t>ASSETS</t>
  </si>
  <si>
    <t>Summary - Table A6 Budgeted Financial Position ( Waste management                                   ) for 4th Quarter ended 30 June 2021 (Figures Finalised as at 2021/08/25)</t>
  </si>
  <si>
    <t>2. Cash equivalents includes investments with maturities of 3 months or less</t>
  </si>
  <si>
    <t>1. Local/District municipalities to include transfers from/to District/Local Municipalities</t>
  </si>
  <si>
    <t>Cash/cash equivalents at the year end:</t>
  </si>
  <si>
    <t>Cash/cash equivalents at the year begin:</t>
  </si>
  <si>
    <t>NET INCREASE/ (DECREASE) IN CASH HELD</t>
  </si>
  <si>
    <t>NET CASH FROM/(USED) FINANCING ACTIVITIES</t>
  </si>
  <si>
    <t>Repayment of borrowing</t>
  </si>
  <si>
    <t>Payments</t>
  </si>
  <si>
    <t>Increase (decrease) in consumer deposits</t>
  </si>
  <si>
    <t>Borrowing long term/refinancing</t>
  </si>
  <si>
    <t>Short term loans</t>
  </si>
  <si>
    <t>Receipts</t>
  </si>
  <si>
    <t>CASH FLOWS FROM FINANCING ACTIVITIES</t>
  </si>
  <si>
    <t>NET CASH FROM/(USED) INVESTING ACTIVITIES</t>
  </si>
  <si>
    <t>Capital assets</t>
  </si>
  <si>
    <t>Decrease (increase) in non-current investments</t>
  </si>
  <si>
    <t>Decrease (increase) in non-current receivables</t>
  </si>
  <si>
    <t>Decrease (Increase) in non-current debtors (not used)</t>
  </si>
  <si>
    <t>Proceeds on disposal of PPE</t>
  </si>
  <si>
    <t>CASH FLOWS FROM INVESTING ACTIVITIES</t>
  </si>
  <si>
    <t>NET CASH FROM/(USED) OPERATING ACTIVITIES</t>
  </si>
  <si>
    <t>Transfers and Grants</t>
  </si>
  <si>
    <t>Suppliers and employees</t>
  </si>
  <si>
    <t>Dividends</t>
  </si>
  <si>
    <t>Interest</t>
  </si>
  <si>
    <t>Transfers and Subsidies - Capital</t>
  </si>
  <si>
    <t>Transfers and Subsidies - Operational</t>
  </si>
  <si>
    <t>Service charges</t>
  </si>
  <si>
    <t>CASH FLOW FROM OPERATING ACTIVITIES</t>
  </si>
  <si>
    <t>Summary - Table A7 Budgeted Cash Flows ( Waste management                                   ) for 4th Quarter ended 30 June 2021 (Figures Finalised as at 2021/08/25)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</si>
</sst>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,_);_(* \(#,##0,\);_(* &quot;- &quot;?_);_(@_)"/>
  </numFmts>
  <fonts count="9" x14ac:knownFonts="1">
    <font>
      <sz val="10"/>
      <color rgb="FF000000"/>
      <name val="ARIAL"/>
    </font>
    <font>
      <sz val="10"/>
      <color rgb="FF000000"/>
      <name val="ARIAL"/>
    </font>
    <font>
      <b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i/>
      <u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NumberFormat="1" applyFont="1" applyBorder="1" applyProtection="1"/>
    <xf numFmtId="0" fontId="5" fillId="0" borderId="0" xfId="0" applyFont="1"/>
    <xf numFmtId="0" fontId="8" fillId="0" borderId="0" xfId="0" applyNumberFormat="1" applyFont="1" applyBorder="1" applyProtection="1"/>
    <xf numFmtId="165" fontId="5" fillId="0" borderId="16" xfId="0" applyNumberFormat="1" applyFont="1" applyFill="1" applyBorder="1" applyProtection="1"/>
    <xf numFmtId="165" fontId="5" fillId="0" borderId="17" xfId="0" applyNumberFormat="1" applyFont="1" applyFill="1" applyBorder="1" applyProtection="1"/>
    <xf numFmtId="165" fontId="5" fillId="0" borderId="18" xfId="0" applyNumberFormat="1" applyFont="1" applyFill="1" applyBorder="1" applyProtection="1"/>
    <xf numFmtId="165" fontId="5" fillId="0" borderId="19" xfId="0" applyNumberFormat="1" applyFont="1" applyFill="1" applyBorder="1" applyProtection="1"/>
    <xf numFmtId="165" fontId="5" fillId="0" borderId="0" xfId="0" applyNumberFormat="1" applyFont="1" applyFill="1" applyBorder="1" applyProtection="1"/>
    <xf numFmtId="165" fontId="5" fillId="0" borderId="20" xfId="0" applyNumberFormat="1" applyFont="1" applyFill="1" applyBorder="1" applyProtection="1"/>
    <xf numFmtId="165" fontId="5" fillId="0" borderId="2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4" fillId="0" borderId="11" xfId="0" applyNumberFormat="1" applyFont="1" applyBorder="1" applyProtection="1"/>
    <xf numFmtId="0" fontId="5" fillId="0" borderId="3" xfId="0" applyFont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5" fontId="3" fillId="0" borderId="12" xfId="0" applyNumberFormat="1" applyFont="1" applyBorder="1" applyAlignment="1" applyProtection="1">
      <alignment horizontal="center"/>
    </xf>
    <xf numFmtId="165" fontId="3" fillId="0" borderId="13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165" fontId="3" fillId="0" borderId="15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5" fillId="0" borderId="11" xfId="0" applyNumberFormat="1" applyFont="1" applyBorder="1" applyAlignment="1" applyProtection="1">
      <alignment horizontal="left" indent="1"/>
    </xf>
    <xf numFmtId="0" fontId="5" fillId="0" borderId="16" xfId="0" applyFont="1" applyFill="1" applyBorder="1" applyAlignment="1" applyProtection="1">
      <alignment horizontal="center"/>
    </xf>
    <xf numFmtId="165" fontId="5" fillId="0" borderId="21" xfId="0" applyNumberFormat="1" applyFont="1" applyFill="1" applyBorder="1" applyProtection="1"/>
    <xf numFmtId="0" fontId="5" fillId="0" borderId="11" xfId="0" applyNumberFormat="1" applyFont="1" applyFill="1" applyBorder="1" applyAlignment="1" applyProtection="1">
      <alignment horizontal="left" indent="1"/>
    </xf>
    <xf numFmtId="165" fontId="5" fillId="0" borderId="19" xfId="0" applyNumberFormat="1" applyFont="1" applyBorder="1" applyProtection="1"/>
    <xf numFmtId="165" fontId="5" fillId="0" borderId="0" xfId="0" applyNumberFormat="1" applyFont="1" applyBorder="1" applyProtection="1"/>
    <xf numFmtId="165" fontId="5" fillId="0" borderId="16" xfId="0" applyNumberFormat="1" applyFont="1" applyBorder="1" applyProtection="1"/>
    <xf numFmtId="165" fontId="5" fillId="0" borderId="22" xfId="0" applyNumberFormat="1" applyFont="1" applyBorder="1" applyProtection="1"/>
    <xf numFmtId="165" fontId="5" fillId="0" borderId="20" xfId="0" applyNumberFormat="1" applyFont="1" applyBorder="1" applyProtection="1"/>
    <xf numFmtId="0" fontId="5" fillId="0" borderId="16" xfId="0" applyFont="1" applyBorder="1" applyAlignment="1" applyProtection="1">
      <alignment horizontal="center"/>
    </xf>
    <xf numFmtId="165" fontId="5" fillId="0" borderId="23" xfId="0" applyNumberFormat="1" applyFont="1" applyFill="1" applyBorder="1" applyProtection="1"/>
    <xf numFmtId="0" fontId="3" fillId="0" borderId="24" xfId="0" applyNumberFormat="1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center" vertical="top"/>
    </xf>
    <xf numFmtId="165" fontId="3" fillId="0" borderId="25" xfId="0" applyNumberFormat="1" applyFont="1" applyBorder="1" applyAlignment="1" applyProtection="1">
      <alignment vertical="top"/>
    </xf>
    <xf numFmtId="165" fontId="3" fillId="0" borderId="26" xfId="0" applyNumberFormat="1" applyFont="1" applyBorder="1" applyAlignment="1" applyProtection="1">
      <alignment vertical="top"/>
    </xf>
    <xf numFmtId="165" fontId="3" fillId="0" borderId="27" xfId="0" applyNumberFormat="1" applyFont="1" applyBorder="1" applyAlignment="1" applyProtection="1">
      <alignment vertical="top"/>
    </xf>
    <xf numFmtId="165" fontId="3" fillId="0" borderId="28" xfId="0" applyNumberFormat="1" applyFont="1" applyBorder="1" applyAlignment="1" applyProtection="1">
      <alignment vertical="top"/>
    </xf>
    <xf numFmtId="165" fontId="3" fillId="0" borderId="29" xfId="0" applyNumberFormat="1" applyFont="1" applyBorder="1" applyAlignment="1" applyProtection="1">
      <alignment vertical="top"/>
    </xf>
    <xf numFmtId="165" fontId="3" fillId="0" borderId="30" xfId="0" applyNumberFormat="1" applyFont="1" applyBorder="1" applyAlignment="1" applyProtection="1">
      <alignment vertical="top"/>
    </xf>
    <xf numFmtId="0" fontId="5" fillId="0" borderId="11" xfId="0" applyNumberFormat="1" applyFont="1" applyBorder="1" applyProtection="1"/>
    <xf numFmtId="165" fontId="5" fillId="0" borderId="21" xfId="0" applyNumberFormat="1" applyFont="1" applyBorder="1" applyProtection="1"/>
    <xf numFmtId="0" fontId="6" fillId="0" borderId="16" xfId="0" applyFont="1" applyBorder="1" applyAlignment="1" applyProtection="1">
      <alignment horizontal="center"/>
    </xf>
    <xf numFmtId="0" fontId="3" fillId="0" borderId="24" xfId="0" applyNumberFormat="1" applyFont="1" applyBorder="1" applyAlignment="1" applyProtection="1">
      <alignment vertical="top"/>
    </xf>
    <xf numFmtId="165" fontId="3" fillId="0" borderId="31" xfId="0" applyNumberFormat="1" applyFont="1" applyBorder="1" applyProtection="1"/>
    <xf numFmtId="165" fontId="3" fillId="0" borderId="32" xfId="0" applyNumberFormat="1" applyFont="1" applyBorder="1" applyProtection="1"/>
    <xf numFmtId="165" fontId="3" fillId="0" borderId="33" xfId="0" applyNumberFormat="1" applyFont="1" applyBorder="1" applyProtection="1"/>
    <xf numFmtId="165" fontId="3" fillId="0" borderId="34" xfId="0" applyNumberFormat="1" applyFont="1" applyBorder="1" applyProtection="1"/>
    <xf numFmtId="165" fontId="3" fillId="0" borderId="35" xfId="0" applyNumberFormat="1" applyFont="1" applyBorder="1" applyProtection="1"/>
    <xf numFmtId="0" fontId="3" fillId="0" borderId="11" xfId="0" applyNumberFormat="1" applyFont="1" applyBorder="1" applyProtection="1"/>
    <xf numFmtId="165" fontId="3" fillId="0" borderId="16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0" xfId="0" applyNumberFormat="1" applyFont="1" applyBorder="1" applyProtection="1"/>
    <xf numFmtId="165" fontId="3" fillId="0" borderId="22" xfId="0" applyNumberFormat="1" applyFont="1" applyBorder="1" applyProtection="1"/>
    <xf numFmtId="165" fontId="3" fillId="0" borderId="20" xfId="0" applyNumberFormat="1" applyFont="1" applyBorder="1" applyProtection="1"/>
    <xf numFmtId="0" fontId="5" fillId="0" borderId="11" xfId="0" applyNumberFormat="1" applyFont="1" applyBorder="1" applyAlignment="1" applyProtection="1">
      <alignment horizontal="left" vertical="top" wrapText="1" indent="1"/>
    </xf>
    <xf numFmtId="165" fontId="5" fillId="0" borderId="16" xfId="1" applyNumberFormat="1" applyFont="1" applyFill="1" applyBorder="1" applyProtection="1"/>
    <xf numFmtId="165" fontId="3" fillId="0" borderId="0" xfId="1" applyNumberFormat="1" applyFont="1" applyFill="1" applyBorder="1" applyProtection="1"/>
    <xf numFmtId="165" fontId="3" fillId="0" borderId="16" xfId="1" applyNumberFormat="1" applyFont="1" applyFill="1" applyBorder="1" applyProtection="1"/>
    <xf numFmtId="165" fontId="3" fillId="0" borderId="19" xfId="1" applyNumberFormat="1" applyFont="1" applyFill="1" applyBorder="1" applyProtection="1"/>
    <xf numFmtId="165" fontId="3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horizontal="left" wrapText="1"/>
    </xf>
    <xf numFmtId="165" fontId="3" fillId="0" borderId="31" xfId="0" applyNumberFormat="1" applyFont="1" applyFill="1" applyBorder="1" applyAlignment="1" applyProtection="1">
      <alignment vertical="top"/>
    </xf>
    <xf numFmtId="165" fontId="3" fillId="0" borderId="32" xfId="0" applyNumberFormat="1" applyFont="1" applyFill="1" applyBorder="1" applyAlignment="1" applyProtection="1">
      <alignment vertical="top"/>
    </xf>
    <xf numFmtId="165" fontId="3" fillId="0" borderId="33" xfId="0" applyNumberFormat="1" applyFont="1" applyFill="1" applyBorder="1" applyAlignment="1" applyProtection="1">
      <alignment vertical="top"/>
    </xf>
    <xf numFmtId="165" fontId="3" fillId="0" borderId="34" xfId="0" applyNumberFormat="1" applyFont="1" applyFill="1" applyBorder="1" applyAlignment="1" applyProtection="1">
      <alignment vertical="top"/>
    </xf>
    <xf numFmtId="165" fontId="3" fillId="0" borderId="35" xfId="0" applyNumberFormat="1" applyFont="1" applyFill="1" applyBorder="1" applyAlignment="1" applyProtection="1">
      <alignment vertical="top"/>
    </xf>
    <xf numFmtId="165" fontId="5" fillId="0" borderId="19" xfId="1" applyNumberFormat="1" applyFont="1" applyFill="1" applyBorder="1" applyProtection="1"/>
    <xf numFmtId="165" fontId="5" fillId="0" borderId="0" xfId="1" applyNumberFormat="1" applyFont="1" applyFill="1" applyBorder="1" applyProtection="1"/>
    <xf numFmtId="165" fontId="5" fillId="0" borderId="22" xfId="1" applyNumberFormat="1" applyFont="1" applyFill="1" applyBorder="1" applyProtection="1"/>
    <xf numFmtId="165" fontId="5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wrapText="1"/>
    </xf>
    <xf numFmtId="165" fontId="3" fillId="0" borderId="31" xfId="0" applyNumberFormat="1" applyFont="1" applyFill="1" applyBorder="1" applyProtection="1"/>
    <xf numFmtId="165" fontId="3" fillId="0" borderId="32" xfId="0" applyNumberFormat="1" applyFont="1" applyFill="1" applyBorder="1" applyProtection="1"/>
    <xf numFmtId="165" fontId="3" fillId="0" borderId="33" xfId="0" applyNumberFormat="1" applyFont="1" applyFill="1" applyBorder="1" applyProtection="1"/>
    <xf numFmtId="165" fontId="3" fillId="0" borderId="34" xfId="0" applyNumberFormat="1" applyFont="1" applyFill="1" applyBorder="1" applyProtection="1"/>
    <xf numFmtId="165" fontId="3" fillId="0" borderId="35" xfId="0" applyNumberFormat="1" applyFont="1" applyFill="1" applyBorder="1" applyProtection="1"/>
    <xf numFmtId="165" fontId="5" fillId="0" borderId="36" xfId="1" applyNumberFormat="1" applyFont="1" applyFill="1" applyBorder="1" applyProtection="1"/>
    <xf numFmtId="0" fontId="5" fillId="0" borderId="11" xfId="0" applyNumberFormat="1" applyFont="1" applyBorder="1" applyAlignment="1" applyProtection="1">
      <alignment horizontal="left" wrapText="1" indent="1"/>
    </xf>
    <xf numFmtId="0" fontId="3" fillId="0" borderId="37" xfId="0" applyNumberFormat="1" applyFont="1" applyBorder="1" applyProtection="1"/>
    <xf numFmtId="0" fontId="5" fillId="0" borderId="38" xfId="0" applyFont="1" applyBorder="1" applyAlignment="1" applyProtection="1">
      <alignment horizontal="center"/>
    </xf>
    <xf numFmtId="165" fontId="3" fillId="0" borderId="38" xfId="0" applyNumberFormat="1" applyFont="1" applyFill="1" applyBorder="1" applyProtection="1"/>
    <xf numFmtId="165" fontId="3" fillId="0" borderId="38" xfId="0" applyNumberFormat="1" applyFont="1" applyBorder="1" applyProtection="1"/>
    <xf numFmtId="165" fontId="3" fillId="0" borderId="39" xfId="0" applyNumberFormat="1" applyFont="1" applyFill="1" applyBorder="1" applyProtection="1"/>
    <xf numFmtId="165" fontId="3" fillId="0" borderId="40" xfId="0" applyNumberFormat="1" applyFont="1" applyFill="1" applyBorder="1" applyProtection="1"/>
    <xf numFmtId="165" fontId="3" fillId="0" borderId="41" xfId="0" applyNumberFormat="1" applyFont="1" applyBorder="1" applyProtection="1"/>
    <xf numFmtId="165" fontId="3" fillId="0" borderId="42" xfId="0" applyNumberFormat="1" applyFont="1" applyBorder="1" applyProtection="1"/>
    <xf numFmtId="165" fontId="3" fillId="0" borderId="37" xfId="0" applyNumberFormat="1" applyFont="1" applyBorder="1" applyProtection="1"/>
    <xf numFmtId="165" fontId="3" fillId="0" borderId="39" xfId="0" applyNumberFormat="1" applyFont="1" applyBorder="1" applyProtection="1"/>
    <xf numFmtId="0" fontId="5" fillId="0" borderId="0" xfId="0" applyFont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41" xfId="0" applyNumberFormat="1" applyFont="1" applyFill="1" applyBorder="1" applyProtection="1"/>
    <xf numFmtId="165" fontId="3" fillId="0" borderId="37" xfId="0" applyNumberFormat="1" applyFont="1" applyFill="1" applyBorder="1" applyProtection="1"/>
    <xf numFmtId="165" fontId="3" fillId="0" borderId="42" xfId="0" applyNumberFormat="1" applyFont="1" applyFill="1" applyBorder="1" applyProtection="1"/>
    <xf numFmtId="0" fontId="5" fillId="0" borderId="38" xfId="0" applyFont="1" applyFill="1" applyBorder="1" applyAlignment="1" applyProtection="1">
      <alignment horizontal="center"/>
    </xf>
    <xf numFmtId="0" fontId="3" fillId="0" borderId="42" xfId="0" applyFont="1" applyFill="1" applyBorder="1" applyProtection="1"/>
    <xf numFmtId="165" fontId="5" fillId="0" borderId="11" xfId="0" applyNumberFormat="1" applyFont="1" applyFill="1" applyBorder="1" applyProtection="1"/>
    <xf numFmtId="0" fontId="5" fillId="0" borderId="11" xfId="0" applyFont="1" applyFill="1" applyBorder="1" applyAlignment="1" applyProtection="1">
      <alignment horizontal="left" indent="1"/>
    </xf>
    <xf numFmtId="0" fontId="3" fillId="0" borderId="11" xfId="0" applyFont="1" applyFill="1" applyBorder="1" applyProtection="1"/>
    <xf numFmtId="0" fontId="5" fillId="0" borderId="11" xfId="0" applyFont="1" applyFill="1" applyBorder="1" applyProtection="1"/>
    <xf numFmtId="165" fontId="3" fillId="0" borderId="10" xfId="0" applyNumberFormat="1" applyFont="1" applyFill="1" applyBorder="1" applyProtection="1"/>
    <xf numFmtId="165" fontId="3" fillId="0" borderId="9" xfId="0" applyNumberFormat="1" applyFont="1" applyFill="1" applyBorder="1" applyProtection="1"/>
    <xf numFmtId="165" fontId="3" fillId="0" borderId="43" xfId="0" applyNumberFormat="1" applyFont="1" applyFill="1" applyBorder="1" applyProtection="1"/>
    <xf numFmtId="165" fontId="3" fillId="0" borderId="1" xfId="0" applyNumberFormat="1" applyFont="1" applyFill="1" applyBorder="1" applyProtection="1"/>
    <xf numFmtId="165" fontId="3" fillId="0" borderId="8" xfId="0" applyNumberFormat="1" applyFont="1" applyFill="1" applyBorder="1" applyProtection="1"/>
    <xf numFmtId="0" fontId="5" fillId="0" borderId="9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165" fontId="3" fillId="0" borderId="28" xfId="0" applyNumberFormat="1" applyFont="1" applyFill="1" applyBorder="1" applyProtection="1"/>
    <xf numFmtId="165" fontId="3" fillId="0" borderId="25" xfId="0" applyNumberFormat="1" applyFont="1" applyFill="1" applyBorder="1" applyProtection="1"/>
    <xf numFmtId="165" fontId="3" fillId="0" borderId="44" xfId="0" applyNumberFormat="1" applyFont="1" applyFill="1" applyBorder="1" applyProtection="1"/>
    <xf numFmtId="165" fontId="3" fillId="0" borderId="27" xfId="0" applyNumberFormat="1" applyFont="1" applyFill="1" applyBorder="1" applyProtection="1"/>
    <xf numFmtId="165" fontId="3" fillId="0" borderId="24" xfId="0" applyNumberFormat="1" applyFont="1" applyFill="1" applyBorder="1" applyProtection="1"/>
    <xf numFmtId="0" fontId="5" fillId="0" borderId="25" xfId="0" applyFont="1" applyFill="1" applyBorder="1" applyAlignment="1" applyProtection="1">
      <alignment horizontal="center"/>
    </xf>
    <xf numFmtId="0" fontId="3" fillId="0" borderId="24" xfId="0" applyFont="1" applyFill="1" applyBorder="1" applyProtection="1"/>
    <xf numFmtId="165" fontId="3" fillId="0" borderId="45" xfId="0" applyNumberFormat="1" applyFont="1" applyFill="1" applyBorder="1" applyProtection="1"/>
    <xf numFmtId="165" fontId="3" fillId="0" borderId="46" xfId="0" applyNumberFormat="1" applyFont="1" applyFill="1" applyBorder="1" applyProtection="1"/>
    <xf numFmtId="165" fontId="3" fillId="0" borderId="47" xfId="0" applyNumberFormat="1" applyFont="1" applyFill="1" applyBorder="1" applyProtection="1"/>
    <xf numFmtId="0" fontId="5" fillId="0" borderId="48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165" fontId="5" fillId="0" borderId="21" xfId="1" applyNumberFormat="1" applyFont="1" applyFill="1" applyBorder="1" applyProtection="1"/>
    <xf numFmtId="165" fontId="5" fillId="0" borderId="18" xfId="1" applyNumberFormat="1" applyFont="1" applyFill="1" applyBorder="1" applyProtection="1"/>
    <xf numFmtId="165" fontId="5" fillId="0" borderId="11" xfId="1" applyNumberFormat="1" applyFont="1" applyFill="1" applyBorder="1" applyProtection="1"/>
    <xf numFmtId="165" fontId="3" fillId="0" borderId="1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3" fillId="0" borderId="2" xfId="0" applyNumberFormat="1" applyFont="1" applyFill="1" applyBorder="1" applyAlignment="1" applyProtection="1">
      <alignment horizontal="center"/>
    </xf>
    <xf numFmtId="165" fontId="3" fillId="0" borderId="15" xfId="0" applyNumberFormat="1" applyFont="1" applyFill="1" applyBorder="1" applyAlignment="1" applyProtection="1">
      <alignment horizontal="center"/>
    </xf>
    <xf numFmtId="165" fontId="3" fillId="0" borderId="1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5" fillId="0" borderId="8" xfId="0" applyFont="1" applyFill="1" applyBorder="1" applyAlignment="1" applyProtection="1">
      <alignment horizontal="left" indent="1"/>
    </xf>
    <xf numFmtId="165" fontId="3" fillId="0" borderId="21" xfId="0" applyNumberFormat="1" applyFont="1" applyFill="1" applyBorder="1" applyProtection="1"/>
    <xf numFmtId="165" fontId="3" fillId="0" borderId="16" xfId="0" applyNumberFormat="1" applyFont="1" applyFill="1" applyBorder="1" applyProtection="1"/>
    <xf numFmtId="165" fontId="3" fillId="0" borderId="18" xfId="0" applyNumberFormat="1" applyFont="1" applyFill="1" applyBorder="1" applyProtection="1"/>
    <xf numFmtId="165" fontId="3" fillId="0" borderId="0" xfId="0" applyNumberFormat="1" applyFont="1" applyFill="1" applyBorder="1" applyProtection="1"/>
    <xf numFmtId="165" fontId="3" fillId="0" borderId="11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workbookViewId="0">
      <selection activeCell="D20" sqref="D20"/>
    </sheetView>
  </sheetViews>
  <sheetFormatPr defaultRowHeight="12.75" x14ac:dyDescent="0.2"/>
  <cols>
    <col min="1" max="1" width="35.7109375" customWidth="1"/>
    <col min="2" max="2" width="5" bestFit="1" customWidth="1"/>
    <col min="3" max="12" width="11.7109375" customWidth="1"/>
  </cols>
  <sheetData>
    <row r="1" spans="1:12" ht="19.149999999999999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1" t="s">
        <v>6</v>
      </c>
      <c r="G2" s="102"/>
      <c r="H2" s="102"/>
      <c r="I2" s="103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7" t="s">
        <v>9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8" t="s">
        <v>13</v>
      </c>
      <c r="I3" s="19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21" t="s">
        <v>18</v>
      </c>
      <c r="B4" s="22" t="s">
        <v>19</v>
      </c>
      <c r="C4" s="23"/>
      <c r="D4" s="23"/>
      <c r="E4" s="24"/>
      <c r="F4" s="25"/>
      <c r="G4" s="23"/>
      <c r="H4" s="26"/>
      <c r="I4" s="27"/>
      <c r="J4" s="28"/>
      <c r="K4" s="23"/>
      <c r="L4" s="26"/>
    </row>
    <row r="5" spans="1:12" ht="13.5" x14ac:dyDescent="0.25">
      <c r="A5" s="29" t="s">
        <v>20</v>
      </c>
      <c r="B5" s="30" t="s">
        <v>21</v>
      </c>
      <c r="C5" s="4">
        <v>-8811204</v>
      </c>
      <c r="D5" s="4">
        <v>-257649</v>
      </c>
      <c r="E5" s="5">
        <v>-277436</v>
      </c>
      <c r="F5" s="6">
        <v>7449847</v>
      </c>
      <c r="G5" s="4">
        <v>7270663</v>
      </c>
      <c r="H5" s="7">
        <v>7270663</v>
      </c>
      <c r="I5" s="8">
        <v>-97591</v>
      </c>
      <c r="J5" s="6">
        <v>-609000</v>
      </c>
      <c r="K5" s="4">
        <v>0</v>
      </c>
      <c r="L5" s="7">
        <v>0</v>
      </c>
    </row>
    <row r="6" spans="1:12" ht="13.5" x14ac:dyDescent="0.25">
      <c r="A6" s="29" t="s">
        <v>22</v>
      </c>
      <c r="B6" s="30" t="s">
        <v>21</v>
      </c>
      <c r="C6" s="4">
        <v>-19142654</v>
      </c>
      <c r="D6" s="4">
        <v>-8085460</v>
      </c>
      <c r="E6" s="7">
        <v>-1039079</v>
      </c>
      <c r="F6" s="9">
        <v>2288</v>
      </c>
      <c r="G6" s="4">
        <v>2288</v>
      </c>
      <c r="H6" s="7">
        <v>2288</v>
      </c>
      <c r="I6" s="31">
        <v>-1660474</v>
      </c>
      <c r="J6" s="9">
        <v>-3942289</v>
      </c>
      <c r="K6" s="4">
        <v>1920</v>
      </c>
      <c r="L6" s="7">
        <v>2113</v>
      </c>
    </row>
    <row r="7" spans="1:12" ht="13.5" x14ac:dyDescent="0.25">
      <c r="A7" s="32" t="s">
        <v>23</v>
      </c>
      <c r="B7" s="30" t="s">
        <v>21</v>
      </c>
      <c r="C7" s="4">
        <v>-39119240</v>
      </c>
      <c r="D7" s="4">
        <v>-7999906</v>
      </c>
      <c r="E7" s="7">
        <v>5440264</v>
      </c>
      <c r="F7" s="9">
        <v>42600</v>
      </c>
      <c r="G7" s="4">
        <v>0</v>
      </c>
      <c r="H7" s="7">
        <v>0</v>
      </c>
      <c r="I7" s="10">
        <v>586518</v>
      </c>
      <c r="J7" s="9">
        <v>1034568</v>
      </c>
      <c r="K7" s="4">
        <v>1</v>
      </c>
      <c r="L7" s="7">
        <v>1</v>
      </c>
    </row>
    <row r="8" spans="1:12" ht="13.5" x14ac:dyDescent="0.25">
      <c r="A8" s="32" t="s">
        <v>24</v>
      </c>
      <c r="B8" s="30" t="s">
        <v>21</v>
      </c>
      <c r="C8" s="4">
        <v>-114220434</v>
      </c>
      <c r="D8" s="4">
        <v>-27389</v>
      </c>
      <c r="E8" s="7">
        <v>301151</v>
      </c>
      <c r="F8" s="9">
        <v>278843</v>
      </c>
      <c r="G8" s="4">
        <v>278843</v>
      </c>
      <c r="H8" s="7">
        <v>278843</v>
      </c>
      <c r="I8" s="10">
        <v>-631720</v>
      </c>
      <c r="J8" s="9">
        <v>-6344865</v>
      </c>
      <c r="K8" s="4">
        <v>3783613</v>
      </c>
      <c r="L8" s="7">
        <v>3951436</v>
      </c>
    </row>
    <row r="9" spans="1:12" ht="13.5" x14ac:dyDescent="0.25">
      <c r="A9" s="32" t="s">
        <v>25</v>
      </c>
      <c r="B9" s="30" t="s">
        <v>21</v>
      </c>
      <c r="C9" s="4">
        <v>8793622311</v>
      </c>
      <c r="D9" s="4">
        <v>10295119991</v>
      </c>
      <c r="E9" s="33">
        <v>11713003571</v>
      </c>
      <c r="F9" s="34">
        <v>13109866800</v>
      </c>
      <c r="G9" s="35">
        <v>12809830192</v>
      </c>
      <c r="H9" s="33">
        <v>12809830192</v>
      </c>
      <c r="I9" s="36">
        <v>12537969749</v>
      </c>
      <c r="J9" s="37">
        <v>13623954682</v>
      </c>
      <c r="K9" s="35">
        <v>14366809427</v>
      </c>
      <c r="L9" s="33">
        <v>15333457611</v>
      </c>
    </row>
    <row r="10" spans="1:12" ht="13.5" x14ac:dyDescent="0.25">
      <c r="A10" s="32" t="s">
        <v>19</v>
      </c>
      <c r="B10" s="38" t="s">
        <v>19</v>
      </c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 x14ac:dyDescent="0.25">
      <c r="A11" s="32" t="s">
        <v>26</v>
      </c>
      <c r="B11" s="38" t="s">
        <v>19</v>
      </c>
      <c r="C11" s="4">
        <v>7470366</v>
      </c>
      <c r="D11" s="4">
        <v>4118309</v>
      </c>
      <c r="E11" s="7">
        <v>7056475</v>
      </c>
      <c r="F11" s="9">
        <v>3707194</v>
      </c>
      <c r="G11" s="4">
        <v>3579253</v>
      </c>
      <c r="H11" s="7">
        <v>3579253</v>
      </c>
      <c r="I11" s="10">
        <v>2252024</v>
      </c>
      <c r="J11" s="9">
        <v>10559418</v>
      </c>
      <c r="K11" s="4">
        <v>9365275</v>
      </c>
      <c r="L11" s="7">
        <v>9975717</v>
      </c>
    </row>
    <row r="12" spans="1:12" ht="13.5" x14ac:dyDescent="0.25">
      <c r="A12" s="29" t="s">
        <v>27</v>
      </c>
      <c r="B12" s="38" t="s">
        <v>19</v>
      </c>
      <c r="C12" s="4">
        <v>-5461</v>
      </c>
      <c r="D12" s="4">
        <v>2546982</v>
      </c>
      <c r="E12" s="7">
        <v>-4542</v>
      </c>
      <c r="F12" s="9">
        <v>0</v>
      </c>
      <c r="G12" s="4">
        <v>0</v>
      </c>
      <c r="H12" s="7">
        <v>0</v>
      </c>
      <c r="I12" s="10">
        <v>0</v>
      </c>
      <c r="J12" s="9">
        <v>273564</v>
      </c>
      <c r="K12" s="4">
        <v>0</v>
      </c>
      <c r="L12" s="7">
        <v>0</v>
      </c>
    </row>
    <row r="13" spans="1:12" ht="13.5" x14ac:dyDescent="0.25">
      <c r="A13" s="29" t="s">
        <v>28</v>
      </c>
      <c r="B13" s="38" t="s">
        <v>19</v>
      </c>
      <c r="C13" s="4">
        <v>259741685</v>
      </c>
      <c r="D13" s="4">
        <v>423974859</v>
      </c>
      <c r="E13" s="7">
        <v>485602141</v>
      </c>
      <c r="F13" s="9">
        <v>442052431</v>
      </c>
      <c r="G13" s="4">
        <v>453966918</v>
      </c>
      <c r="H13" s="7">
        <v>453966918</v>
      </c>
      <c r="I13" s="10">
        <v>461320685</v>
      </c>
      <c r="J13" s="9">
        <v>503964743</v>
      </c>
      <c r="K13" s="4">
        <v>529075329</v>
      </c>
      <c r="L13" s="7">
        <v>558465972</v>
      </c>
    </row>
    <row r="14" spans="1:12" ht="13.5" x14ac:dyDescent="0.25">
      <c r="A14" s="29" t="s">
        <v>29</v>
      </c>
      <c r="B14" s="38" t="s">
        <v>19</v>
      </c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3.5" x14ac:dyDescent="0.25">
      <c r="A15" s="29" t="s">
        <v>30</v>
      </c>
      <c r="B15" s="38" t="s">
        <v>19</v>
      </c>
      <c r="C15" s="4">
        <v>4274600</v>
      </c>
      <c r="D15" s="4">
        <v>11928080</v>
      </c>
      <c r="E15" s="7">
        <v>3534901</v>
      </c>
      <c r="F15" s="9">
        <v>621226</v>
      </c>
      <c r="G15" s="4">
        <v>646386</v>
      </c>
      <c r="H15" s="7">
        <v>646386</v>
      </c>
      <c r="I15" s="10">
        <v>1031127</v>
      </c>
      <c r="J15" s="9">
        <v>615079</v>
      </c>
      <c r="K15" s="4">
        <v>482061</v>
      </c>
      <c r="L15" s="7">
        <v>513253</v>
      </c>
    </row>
    <row r="16" spans="1:12" ht="13.5" x14ac:dyDescent="0.25">
      <c r="A16" s="29" t="s">
        <v>31</v>
      </c>
      <c r="B16" s="38" t="s">
        <v>19</v>
      </c>
      <c r="C16" s="4">
        <v>460917</v>
      </c>
      <c r="D16" s="4">
        <v>-17291490</v>
      </c>
      <c r="E16" s="7">
        <v>307345</v>
      </c>
      <c r="F16" s="9">
        <v>94905</v>
      </c>
      <c r="G16" s="4">
        <v>112451</v>
      </c>
      <c r="H16" s="7">
        <v>112451</v>
      </c>
      <c r="I16" s="10">
        <v>448892</v>
      </c>
      <c r="J16" s="9">
        <v>1900245</v>
      </c>
      <c r="K16" s="4">
        <v>1904305</v>
      </c>
      <c r="L16" s="7">
        <v>1758334</v>
      </c>
    </row>
    <row r="17" spans="1:12" ht="13.5" x14ac:dyDescent="0.25">
      <c r="A17" s="32" t="s">
        <v>32</v>
      </c>
      <c r="B17" s="30" t="s">
        <v>19</v>
      </c>
      <c r="C17" s="4">
        <v>5205639</v>
      </c>
      <c r="D17" s="4">
        <v>6177768</v>
      </c>
      <c r="E17" s="7">
        <v>4048090</v>
      </c>
      <c r="F17" s="9">
        <v>6760513</v>
      </c>
      <c r="G17" s="4">
        <v>6522658</v>
      </c>
      <c r="H17" s="7">
        <v>6522658</v>
      </c>
      <c r="I17" s="10">
        <v>4913024</v>
      </c>
      <c r="J17" s="9">
        <v>6055016</v>
      </c>
      <c r="K17" s="4">
        <v>6362480</v>
      </c>
      <c r="L17" s="7">
        <v>6649489</v>
      </c>
    </row>
    <row r="18" spans="1:12" ht="13.5" x14ac:dyDescent="0.25">
      <c r="A18" s="29" t="s">
        <v>33</v>
      </c>
      <c r="B18" s="38" t="s">
        <v>19</v>
      </c>
      <c r="C18" s="4">
        <v>1591442303</v>
      </c>
      <c r="D18" s="4">
        <v>2811899847</v>
      </c>
      <c r="E18" s="7">
        <v>3882923451</v>
      </c>
      <c r="F18" s="9">
        <v>4570030869</v>
      </c>
      <c r="G18" s="4">
        <v>3869897739</v>
      </c>
      <c r="H18" s="7">
        <v>3869897739</v>
      </c>
      <c r="I18" s="10">
        <v>4300486812</v>
      </c>
      <c r="J18" s="9">
        <v>3916812000</v>
      </c>
      <c r="K18" s="4">
        <v>4159639391</v>
      </c>
      <c r="L18" s="7">
        <v>4285746298</v>
      </c>
    </row>
    <row r="19" spans="1:12" ht="13.5" x14ac:dyDescent="0.25">
      <c r="A19" s="29" t="s">
        <v>34</v>
      </c>
      <c r="B19" s="38" t="s">
        <v>21</v>
      </c>
      <c r="C19" s="4">
        <v>298739479</v>
      </c>
      <c r="D19" s="4">
        <v>57475991</v>
      </c>
      <c r="E19" s="33">
        <v>46050693</v>
      </c>
      <c r="F19" s="34">
        <v>46229416</v>
      </c>
      <c r="G19" s="35">
        <v>41554471</v>
      </c>
      <c r="H19" s="33">
        <v>41554471</v>
      </c>
      <c r="I19" s="36">
        <v>17532259</v>
      </c>
      <c r="J19" s="37">
        <v>45334450</v>
      </c>
      <c r="K19" s="35">
        <v>44221378</v>
      </c>
      <c r="L19" s="33">
        <v>48321113</v>
      </c>
    </row>
    <row r="20" spans="1:12" ht="13.5" x14ac:dyDescent="0.25">
      <c r="A20" s="29" t="s">
        <v>35</v>
      </c>
      <c r="B20" s="38" t="s">
        <v>19</v>
      </c>
      <c r="C20" s="4">
        <v>1020619</v>
      </c>
      <c r="D20" s="4">
        <v>5536809</v>
      </c>
      <c r="E20" s="7">
        <v>61443056</v>
      </c>
      <c r="F20" s="9">
        <v>4246568</v>
      </c>
      <c r="G20" s="4">
        <v>4246568</v>
      </c>
      <c r="H20" s="39">
        <v>4246568</v>
      </c>
      <c r="I20" s="10">
        <v>2290643</v>
      </c>
      <c r="J20" s="9">
        <v>6646770</v>
      </c>
      <c r="K20" s="4">
        <v>7211281</v>
      </c>
      <c r="L20" s="7">
        <v>7535810</v>
      </c>
    </row>
    <row r="21" spans="1:12" ht="25.5" x14ac:dyDescent="0.2">
      <c r="A21" s="40" t="s">
        <v>36</v>
      </c>
      <c r="B21" s="41" t="s">
        <v>19</v>
      </c>
      <c r="C21" s="42">
        <f t="shared" ref="C21:L21" si="0">SUM(C5:C20)</f>
        <v>10780678926</v>
      </c>
      <c r="D21" s="42">
        <f t="shared" si="0"/>
        <v>13585116742</v>
      </c>
      <c r="E21" s="43">
        <f t="shared" si="0"/>
        <v>16208390081</v>
      </c>
      <c r="F21" s="44">
        <f t="shared" si="0"/>
        <v>18191383500</v>
      </c>
      <c r="G21" s="42">
        <f t="shared" si="0"/>
        <v>17197908430</v>
      </c>
      <c r="H21" s="45">
        <f t="shared" si="0"/>
        <v>17197908430</v>
      </c>
      <c r="I21" s="46">
        <f t="shared" si="0"/>
        <v>17326441948</v>
      </c>
      <c r="J21" s="47">
        <f t="shared" si="0"/>
        <v>18106254381</v>
      </c>
      <c r="K21" s="42">
        <f t="shared" si="0"/>
        <v>19128856461</v>
      </c>
      <c r="L21" s="43">
        <f t="shared" si="0"/>
        <v>20256377147</v>
      </c>
    </row>
    <row r="22" spans="1:12" ht="5.0999999999999996" customHeight="1" x14ac:dyDescent="0.25">
      <c r="A22" s="48" t="s">
        <v>37</v>
      </c>
      <c r="B22" s="38"/>
      <c r="C22" s="35"/>
      <c r="D22" s="35"/>
      <c r="E22" s="33"/>
      <c r="F22" s="34"/>
      <c r="G22" s="35"/>
      <c r="H22" s="49"/>
      <c r="I22" s="36"/>
      <c r="J22" s="37"/>
      <c r="K22" s="35"/>
      <c r="L22" s="33"/>
    </row>
    <row r="23" spans="1:12" ht="13.5" x14ac:dyDescent="0.25">
      <c r="A23" s="21" t="s">
        <v>38</v>
      </c>
      <c r="B23" s="50" t="s">
        <v>19</v>
      </c>
      <c r="C23" s="35"/>
      <c r="D23" s="35"/>
      <c r="E23" s="33"/>
      <c r="F23" s="34"/>
      <c r="G23" s="35"/>
      <c r="H23" s="49"/>
      <c r="I23" s="36"/>
      <c r="J23" s="37"/>
      <c r="K23" s="35"/>
      <c r="L23" s="33"/>
    </row>
    <row r="24" spans="1:12" ht="13.5" x14ac:dyDescent="0.25">
      <c r="A24" s="32" t="s">
        <v>39</v>
      </c>
      <c r="B24" s="30" t="s">
        <v>21</v>
      </c>
      <c r="C24" s="4">
        <v>5320807102</v>
      </c>
      <c r="D24" s="4">
        <v>5862017089</v>
      </c>
      <c r="E24" s="7">
        <v>6861484690</v>
      </c>
      <c r="F24" s="8">
        <v>7659379607</v>
      </c>
      <c r="G24" s="4">
        <v>7806926524</v>
      </c>
      <c r="H24" s="31">
        <v>7806926524</v>
      </c>
      <c r="I24" s="10">
        <v>7351473600</v>
      </c>
      <c r="J24" s="9">
        <v>8283998135</v>
      </c>
      <c r="K24" s="4">
        <v>8554810946</v>
      </c>
      <c r="L24" s="7">
        <v>8947318861</v>
      </c>
    </row>
    <row r="25" spans="1:12" ht="13.5" x14ac:dyDescent="0.25">
      <c r="A25" s="32" t="s">
        <v>40</v>
      </c>
      <c r="B25" s="30" t="s">
        <v>19</v>
      </c>
      <c r="C25" s="4">
        <v>0</v>
      </c>
      <c r="D25" s="4">
        <v>0</v>
      </c>
      <c r="E25" s="7">
        <v>0</v>
      </c>
      <c r="F25" s="9">
        <v>0</v>
      </c>
      <c r="G25" s="4">
        <v>0</v>
      </c>
      <c r="H25" s="7">
        <v>0</v>
      </c>
      <c r="I25" s="10">
        <v>0</v>
      </c>
      <c r="J25" s="9">
        <v>0</v>
      </c>
      <c r="K25" s="4">
        <v>0</v>
      </c>
      <c r="L25" s="7">
        <v>0</v>
      </c>
    </row>
    <row r="26" spans="1:12" ht="13.5" x14ac:dyDescent="0.25">
      <c r="A26" s="32" t="s">
        <v>41</v>
      </c>
      <c r="B26" s="30" t="s">
        <v>42</v>
      </c>
      <c r="C26" s="4">
        <v>1221583581</v>
      </c>
      <c r="D26" s="4">
        <v>1828620545</v>
      </c>
      <c r="E26" s="7">
        <v>2514824961</v>
      </c>
      <c r="F26" s="9">
        <v>1786656963</v>
      </c>
      <c r="G26" s="4">
        <v>1741302565</v>
      </c>
      <c r="H26" s="7">
        <v>1741302565</v>
      </c>
      <c r="I26" s="10">
        <v>1260489729</v>
      </c>
      <c r="J26" s="9">
        <v>1824413908</v>
      </c>
      <c r="K26" s="4">
        <v>1899437792</v>
      </c>
      <c r="L26" s="7">
        <v>2002069791</v>
      </c>
    </row>
    <row r="27" spans="1:12" ht="13.5" x14ac:dyDescent="0.25">
      <c r="A27" s="32" t="s">
        <v>43</v>
      </c>
      <c r="B27" s="30" t="s">
        <v>21</v>
      </c>
      <c r="C27" s="4">
        <v>648433868</v>
      </c>
      <c r="D27" s="4">
        <v>601235993</v>
      </c>
      <c r="E27" s="7">
        <v>725233687</v>
      </c>
      <c r="F27" s="8">
        <v>732148496</v>
      </c>
      <c r="G27" s="4">
        <v>696618940</v>
      </c>
      <c r="H27" s="31">
        <v>696618940</v>
      </c>
      <c r="I27" s="10">
        <v>443207347</v>
      </c>
      <c r="J27" s="9">
        <v>716950136</v>
      </c>
      <c r="K27" s="4">
        <v>766811193</v>
      </c>
      <c r="L27" s="7">
        <v>832747518</v>
      </c>
    </row>
    <row r="28" spans="1:12" ht="13.5" x14ac:dyDescent="0.25">
      <c r="A28" s="32" t="s">
        <v>44</v>
      </c>
      <c r="B28" s="30" t="s">
        <v>19</v>
      </c>
      <c r="C28" s="4">
        <v>341029598</v>
      </c>
      <c r="D28" s="4">
        <v>324209711</v>
      </c>
      <c r="E28" s="7">
        <v>646133714</v>
      </c>
      <c r="F28" s="9">
        <v>369380814</v>
      </c>
      <c r="G28" s="4">
        <v>338106355</v>
      </c>
      <c r="H28" s="7">
        <v>338106355</v>
      </c>
      <c r="I28" s="10">
        <v>122710626</v>
      </c>
      <c r="J28" s="9">
        <v>366375369</v>
      </c>
      <c r="K28" s="4">
        <v>374567119</v>
      </c>
      <c r="L28" s="7">
        <v>380426152</v>
      </c>
    </row>
    <row r="29" spans="1:12" ht="13.5" x14ac:dyDescent="0.25">
      <c r="A29" s="32" t="s">
        <v>45</v>
      </c>
      <c r="B29" s="30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1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3.5" x14ac:dyDescent="0.25">
      <c r="A30" s="32" t="s">
        <v>46</v>
      </c>
      <c r="B30" s="30" t="s">
        <v>47</v>
      </c>
      <c r="C30" s="4">
        <v>413841473</v>
      </c>
      <c r="D30" s="4">
        <v>503509346</v>
      </c>
      <c r="E30" s="7">
        <v>632317645</v>
      </c>
      <c r="F30" s="9">
        <v>759780631</v>
      </c>
      <c r="G30" s="4">
        <v>757037839</v>
      </c>
      <c r="H30" s="7">
        <v>757037839</v>
      </c>
      <c r="I30" s="10">
        <v>560541859</v>
      </c>
      <c r="J30" s="9">
        <v>708886071</v>
      </c>
      <c r="K30" s="4">
        <v>719321110</v>
      </c>
      <c r="L30" s="7">
        <v>741684598</v>
      </c>
    </row>
    <row r="31" spans="1:12" ht="13.5" x14ac:dyDescent="0.25">
      <c r="A31" s="32" t="s">
        <v>48</v>
      </c>
      <c r="B31" s="30" t="s">
        <v>19</v>
      </c>
      <c r="C31" s="4">
        <v>2919483229</v>
      </c>
      <c r="D31" s="4">
        <v>2847321753</v>
      </c>
      <c r="E31" s="7">
        <v>3709892312</v>
      </c>
      <c r="F31" s="8">
        <v>3784664541</v>
      </c>
      <c r="G31" s="4">
        <v>3977575926</v>
      </c>
      <c r="H31" s="31">
        <v>3977575926</v>
      </c>
      <c r="I31" s="10">
        <v>3627251132</v>
      </c>
      <c r="J31" s="9">
        <v>4287345010</v>
      </c>
      <c r="K31" s="4">
        <v>4460785323</v>
      </c>
      <c r="L31" s="7">
        <v>4628081482</v>
      </c>
    </row>
    <row r="32" spans="1:12" ht="13.5" x14ac:dyDescent="0.25">
      <c r="A32" s="32" t="s">
        <v>33</v>
      </c>
      <c r="B32" s="30" t="s">
        <v>19</v>
      </c>
      <c r="C32" s="4">
        <v>3634732</v>
      </c>
      <c r="D32" s="4">
        <v>11641132</v>
      </c>
      <c r="E32" s="7">
        <v>28056492</v>
      </c>
      <c r="F32" s="9">
        <v>35563535</v>
      </c>
      <c r="G32" s="4">
        <v>27660752</v>
      </c>
      <c r="H32" s="7">
        <v>27660752</v>
      </c>
      <c r="I32" s="10">
        <v>25321828</v>
      </c>
      <c r="J32" s="9">
        <v>23303369</v>
      </c>
      <c r="K32" s="4">
        <v>7405843</v>
      </c>
      <c r="L32" s="7">
        <v>7443671</v>
      </c>
    </row>
    <row r="33" spans="1:12" ht="13.5" x14ac:dyDescent="0.25">
      <c r="A33" s="32" t="s">
        <v>49</v>
      </c>
      <c r="B33" s="30" t="s">
        <v>50</v>
      </c>
      <c r="C33" s="4">
        <v>409546626</v>
      </c>
      <c r="D33" s="4">
        <v>1460797740</v>
      </c>
      <c r="E33" s="7">
        <v>1545281078</v>
      </c>
      <c r="F33" s="8">
        <v>1617329612</v>
      </c>
      <c r="G33" s="4">
        <v>1736654069</v>
      </c>
      <c r="H33" s="7">
        <v>1736654069</v>
      </c>
      <c r="I33" s="10">
        <v>1928487191</v>
      </c>
      <c r="J33" s="9">
        <v>2048260289</v>
      </c>
      <c r="K33" s="4">
        <v>2106267260</v>
      </c>
      <c r="L33" s="7">
        <v>2189693576</v>
      </c>
    </row>
    <row r="34" spans="1:12" ht="13.5" x14ac:dyDescent="0.25">
      <c r="A34" s="29" t="s">
        <v>51</v>
      </c>
      <c r="B34" s="38" t="s">
        <v>19</v>
      </c>
      <c r="C34" s="4">
        <v>8390834</v>
      </c>
      <c r="D34" s="4">
        <v>-34065225</v>
      </c>
      <c r="E34" s="7">
        <v>18674043</v>
      </c>
      <c r="F34" s="9">
        <v>1160220</v>
      </c>
      <c r="G34" s="4">
        <v>3501433</v>
      </c>
      <c r="H34" s="7">
        <v>3501433</v>
      </c>
      <c r="I34" s="10">
        <v>3397187</v>
      </c>
      <c r="J34" s="9">
        <v>2815504</v>
      </c>
      <c r="K34" s="4">
        <v>2730350</v>
      </c>
      <c r="L34" s="7">
        <v>2890105</v>
      </c>
    </row>
    <row r="35" spans="1:12" x14ac:dyDescent="0.2">
      <c r="A35" s="51" t="s">
        <v>52</v>
      </c>
      <c r="B35" s="41" t="s">
        <v>19</v>
      </c>
      <c r="C35" s="42">
        <f>SUM(C24:C34)</f>
        <v>11286751043</v>
      </c>
      <c r="D35" s="42">
        <f t="shared" ref="D35:L35" si="1">SUM(D24:D34)</f>
        <v>13405288084</v>
      </c>
      <c r="E35" s="43">
        <f t="shared" si="1"/>
        <v>16681898622</v>
      </c>
      <c r="F35" s="44">
        <f t="shared" si="1"/>
        <v>16746064419</v>
      </c>
      <c r="G35" s="42">
        <f t="shared" si="1"/>
        <v>17085384403</v>
      </c>
      <c r="H35" s="43">
        <f t="shared" si="1"/>
        <v>17085384403</v>
      </c>
      <c r="I35" s="46">
        <f t="shared" si="1"/>
        <v>15322880499</v>
      </c>
      <c r="J35" s="47">
        <f t="shared" si="1"/>
        <v>18262347791</v>
      </c>
      <c r="K35" s="42">
        <f t="shared" si="1"/>
        <v>18892136936</v>
      </c>
      <c r="L35" s="43">
        <f t="shared" si="1"/>
        <v>19732355754</v>
      </c>
    </row>
    <row r="36" spans="1:12" ht="5.0999999999999996" customHeight="1" x14ac:dyDescent="0.25">
      <c r="A36" s="48" t="s">
        <v>37</v>
      </c>
      <c r="B36" s="38"/>
      <c r="C36" s="52"/>
      <c r="D36" s="52"/>
      <c r="E36" s="53"/>
      <c r="F36" s="54"/>
      <c r="G36" s="52"/>
      <c r="H36" s="53"/>
      <c r="I36" s="55"/>
      <c r="J36" s="56"/>
      <c r="K36" s="52"/>
      <c r="L36" s="53"/>
    </row>
    <row r="37" spans="1:12" ht="13.5" x14ac:dyDescent="0.25">
      <c r="A37" s="57" t="s">
        <v>53</v>
      </c>
      <c r="B37" s="38" t="s">
        <v>19</v>
      </c>
      <c r="C37" s="58">
        <f>+C21-C35</f>
        <v>-506072117</v>
      </c>
      <c r="D37" s="58">
        <f t="shared" ref="D37:L37" si="2">+D21-D35</f>
        <v>179828658</v>
      </c>
      <c r="E37" s="59">
        <f t="shared" si="2"/>
        <v>-473508541</v>
      </c>
      <c r="F37" s="60">
        <f t="shared" si="2"/>
        <v>1445319081</v>
      </c>
      <c r="G37" s="58">
        <f t="shared" si="2"/>
        <v>112524027</v>
      </c>
      <c r="H37" s="59">
        <f t="shared" si="2"/>
        <v>112524027</v>
      </c>
      <c r="I37" s="61">
        <f t="shared" si="2"/>
        <v>2003561449</v>
      </c>
      <c r="J37" s="62">
        <f t="shared" si="2"/>
        <v>-156093410</v>
      </c>
      <c r="K37" s="58">
        <f t="shared" si="2"/>
        <v>236719525</v>
      </c>
      <c r="L37" s="59">
        <f t="shared" si="2"/>
        <v>524021393</v>
      </c>
    </row>
    <row r="38" spans="1:12" ht="21" customHeight="1" x14ac:dyDescent="0.25">
      <c r="A38" s="63" t="s">
        <v>54</v>
      </c>
      <c r="B38" s="38" t="s">
        <v>19</v>
      </c>
      <c r="C38" s="4">
        <v>76014096</v>
      </c>
      <c r="D38" s="4">
        <v>214376993</v>
      </c>
      <c r="E38" s="7">
        <v>282467713</v>
      </c>
      <c r="F38" s="9">
        <v>289242593</v>
      </c>
      <c r="G38" s="4">
        <v>141096363</v>
      </c>
      <c r="H38" s="7">
        <v>141096363</v>
      </c>
      <c r="I38" s="10">
        <v>149429147</v>
      </c>
      <c r="J38" s="9">
        <v>174431636</v>
      </c>
      <c r="K38" s="4">
        <v>197094132</v>
      </c>
      <c r="L38" s="7">
        <v>197485328</v>
      </c>
    </row>
    <row r="39" spans="1:12" ht="56.1" customHeight="1" x14ac:dyDescent="0.25">
      <c r="A39" s="63" t="s">
        <v>55</v>
      </c>
      <c r="B39" s="38" t="s">
        <v>56</v>
      </c>
      <c r="C39" s="35">
        <v>620928121</v>
      </c>
      <c r="D39" s="4">
        <v>54720596</v>
      </c>
      <c r="E39" s="33">
        <v>144484868</v>
      </c>
      <c r="F39" s="34">
        <v>5756729</v>
      </c>
      <c r="G39" s="35">
        <v>18057922</v>
      </c>
      <c r="H39" s="33">
        <v>18057922</v>
      </c>
      <c r="I39" s="36">
        <v>6981158</v>
      </c>
      <c r="J39" s="37">
        <v>11399496</v>
      </c>
      <c r="K39" s="35">
        <v>10411370</v>
      </c>
      <c r="L39" s="33">
        <v>10877693</v>
      </c>
    </row>
    <row r="40" spans="1:12" ht="13.5" x14ac:dyDescent="0.25">
      <c r="A40" s="29" t="s">
        <v>57</v>
      </c>
      <c r="B40" s="38" t="s">
        <v>19</v>
      </c>
      <c r="C40" s="64">
        <v>9170125</v>
      </c>
      <c r="D40" s="4">
        <v>2563946</v>
      </c>
      <c r="E40" s="7">
        <v>5330770</v>
      </c>
      <c r="F40" s="65">
        <v>0</v>
      </c>
      <c r="G40" s="66">
        <v>0</v>
      </c>
      <c r="H40" s="67">
        <v>0</v>
      </c>
      <c r="I40" s="10">
        <v>52932457</v>
      </c>
      <c r="J40" s="68">
        <v>0</v>
      </c>
      <c r="K40" s="66">
        <v>0</v>
      </c>
      <c r="L40" s="67">
        <v>0</v>
      </c>
    </row>
    <row r="41" spans="1:12" ht="25.5" x14ac:dyDescent="0.25">
      <c r="A41" s="69" t="s">
        <v>58</v>
      </c>
      <c r="B41" s="38" t="s">
        <v>19</v>
      </c>
      <c r="C41" s="70">
        <f>SUM(C37:C40)</f>
        <v>200040225</v>
      </c>
      <c r="D41" s="70">
        <f t="shared" ref="D41:L41" si="3">SUM(D37:D40)</f>
        <v>451490193</v>
      </c>
      <c r="E41" s="71">
        <f t="shared" si="3"/>
        <v>-41225190</v>
      </c>
      <c r="F41" s="72">
        <f t="shared" si="3"/>
        <v>1740318403</v>
      </c>
      <c r="G41" s="70">
        <f t="shared" si="3"/>
        <v>271678312</v>
      </c>
      <c r="H41" s="71">
        <f t="shared" si="3"/>
        <v>271678312</v>
      </c>
      <c r="I41" s="73">
        <f t="shared" si="3"/>
        <v>2212904211</v>
      </c>
      <c r="J41" s="74">
        <f t="shared" si="3"/>
        <v>29737722</v>
      </c>
      <c r="K41" s="70">
        <f t="shared" si="3"/>
        <v>444225027</v>
      </c>
      <c r="L41" s="71">
        <f t="shared" si="3"/>
        <v>732384414</v>
      </c>
    </row>
    <row r="42" spans="1:12" ht="13.5" x14ac:dyDescent="0.25">
      <c r="A42" s="29" t="s">
        <v>59</v>
      </c>
      <c r="B42" s="38" t="s">
        <v>19</v>
      </c>
      <c r="C42" s="64">
        <v>0</v>
      </c>
      <c r="D42" s="64">
        <v>0</v>
      </c>
      <c r="E42" s="75">
        <v>0</v>
      </c>
      <c r="F42" s="76">
        <v>0</v>
      </c>
      <c r="G42" s="64">
        <v>0</v>
      </c>
      <c r="H42" s="75">
        <v>0</v>
      </c>
      <c r="I42" s="77">
        <v>0</v>
      </c>
      <c r="J42" s="78">
        <v>0</v>
      </c>
      <c r="K42" s="64">
        <v>0</v>
      </c>
      <c r="L42" s="75">
        <v>0</v>
      </c>
    </row>
    <row r="43" spans="1:12" ht="13.5" x14ac:dyDescent="0.25">
      <c r="A43" s="79" t="s">
        <v>60</v>
      </c>
      <c r="B43" s="38" t="s">
        <v>19</v>
      </c>
      <c r="C43" s="80">
        <f>+C41-C42</f>
        <v>200040225</v>
      </c>
      <c r="D43" s="80">
        <f t="shared" ref="D43:L43" si="4">+D41-D42</f>
        <v>451490193</v>
      </c>
      <c r="E43" s="81">
        <f t="shared" si="4"/>
        <v>-41225190</v>
      </c>
      <c r="F43" s="82">
        <f t="shared" si="4"/>
        <v>1740318403</v>
      </c>
      <c r="G43" s="80">
        <f t="shared" si="4"/>
        <v>271678312</v>
      </c>
      <c r="H43" s="81">
        <f t="shared" si="4"/>
        <v>271678312</v>
      </c>
      <c r="I43" s="83">
        <f t="shared" si="4"/>
        <v>2212904211</v>
      </c>
      <c r="J43" s="84">
        <f t="shared" si="4"/>
        <v>29737722</v>
      </c>
      <c r="K43" s="80">
        <f t="shared" si="4"/>
        <v>444225027</v>
      </c>
      <c r="L43" s="81">
        <f t="shared" si="4"/>
        <v>732384414</v>
      </c>
    </row>
    <row r="44" spans="1:12" ht="13.5" x14ac:dyDescent="0.25">
      <c r="A44" s="29" t="s">
        <v>61</v>
      </c>
      <c r="B44" s="38" t="s">
        <v>19</v>
      </c>
      <c r="C44" s="64">
        <v>0</v>
      </c>
      <c r="D44" s="64">
        <v>0</v>
      </c>
      <c r="E44" s="75">
        <v>0</v>
      </c>
      <c r="F44" s="76">
        <v>0</v>
      </c>
      <c r="G44" s="64">
        <v>0</v>
      </c>
      <c r="H44" s="75">
        <v>0</v>
      </c>
      <c r="I44" s="85">
        <v>0</v>
      </c>
      <c r="J44" s="78">
        <v>0</v>
      </c>
      <c r="K44" s="64">
        <v>0</v>
      </c>
      <c r="L44" s="75">
        <v>0</v>
      </c>
    </row>
    <row r="45" spans="1:12" ht="13.5" x14ac:dyDescent="0.25">
      <c r="A45" s="79" t="s">
        <v>62</v>
      </c>
      <c r="B45" s="38" t="s">
        <v>19</v>
      </c>
      <c r="C45" s="70">
        <f>SUM(C43:C44)</f>
        <v>200040225</v>
      </c>
      <c r="D45" s="70">
        <f t="shared" ref="D45:L45" si="5">SUM(D43:D44)</f>
        <v>451490193</v>
      </c>
      <c r="E45" s="71">
        <f t="shared" si="5"/>
        <v>-41225190</v>
      </c>
      <c r="F45" s="72">
        <f t="shared" si="5"/>
        <v>1740318403</v>
      </c>
      <c r="G45" s="70">
        <f t="shared" si="5"/>
        <v>271678312</v>
      </c>
      <c r="H45" s="71">
        <f t="shared" si="5"/>
        <v>271678312</v>
      </c>
      <c r="I45" s="73">
        <f t="shared" si="5"/>
        <v>2212904211</v>
      </c>
      <c r="J45" s="74">
        <f t="shared" si="5"/>
        <v>29737722</v>
      </c>
      <c r="K45" s="70">
        <f t="shared" si="5"/>
        <v>444225027</v>
      </c>
      <c r="L45" s="71">
        <f t="shared" si="5"/>
        <v>732384414</v>
      </c>
    </row>
    <row r="46" spans="1:12" ht="13.5" x14ac:dyDescent="0.25">
      <c r="A46" s="86" t="s">
        <v>63</v>
      </c>
      <c r="B46" s="38" t="s">
        <v>64</v>
      </c>
      <c r="C46" s="64">
        <v>10697</v>
      </c>
      <c r="D46" s="64">
        <v>0</v>
      </c>
      <c r="E46" s="75">
        <v>0</v>
      </c>
      <c r="F46" s="8">
        <v>0</v>
      </c>
      <c r="G46" s="4">
        <v>0</v>
      </c>
      <c r="H46" s="39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3.5" x14ac:dyDescent="0.25">
      <c r="A47" s="87" t="s">
        <v>65</v>
      </c>
      <c r="B47" s="88" t="s">
        <v>19</v>
      </c>
      <c r="C47" s="89">
        <f>SUM(C45:C46)</f>
        <v>200050922</v>
      </c>
      <c r="D47" s="90">
        <f t="shared" ref="D47:L47" si="6">SUM(D45:D46)</f>
        <v>451490193</v>
      </c>
      <c r="E47" s="91">
        <f t="shared" si="6"/>
        <v>-41225190</v>
      </c>
      <c r="F47" s="92">
        <f t="shared" si="6"/>
        <v>1740318403</v>
      </c>
      <c r="G47" s="90">
        <f t="shared" si="6"/>
        <v>271678312</v>
      </c>
      <c r="H47" s="93">
        <f t="shared" si="6"/>
        <v>271678312</v>
      </c>
      <c r="I47" s="94">
        <f t="shared" si="6"/>
        <v>2212904211</v>
      </c>
      <c r="J47" s="95">
        <f t="shared" si="6"/>
        <v>29737722</v>
      </c>
      <c r="K47" s="90">
        <f t="shared" si="6"/>
        <v>444225027</v>
      </c>
      <c r="L47" s="96">
        <f t="shared" si="6"/>
        <v>732384414</v>
      </c>
    </row>
    <row r="48" spans="1:12" ht="13.5" x14ac:dyDescent="0.25">
      <c r="A48" s="1" t="s">
        <v>66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13.5" x14ac:dyDescent="0.25">
      <c r="A49" s="98" t="s">
        <v>67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13.5" x14ac:dyDescent="0.25">
      <c r="A50" s="3" t="s">
        <v>68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3.5" x14ac:dyDescent="0.25">
      <c r="A51" s="3" t="s">
        <v>69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3.5" x14ac:dyDescent="0.25">
      <c r="A52" s="3" t="s">
        <v>70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13.5" x14ac:dyDescent="0.25">
      <c r="A53" s="3" t="s">
        <v>71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3.5" x14ac:dyDescent="0.25">
      <c r="A54" s="3" t="s">
        <v>72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13.5" x14ac:dyDescent="0.25">
      <c r="A55" s="3" t="s">
        <v>73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1:12" ht="13.5" x14ac:dyDescent="0.25">
      <c r="A56" s="3" t="s">
        <v>74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1:12" ht="13.5" x14ac:dyDescent="0.25">
      <c r="A57" s="99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1:12" ht="13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workbookViewId="0">
      <selection sqref="A1:L1"/>
    </sheetView>
  </sheetViews>
  <sheetFormatPr defaultRowHeight="12.75" x14ac:dyDescent="0.2"/>
  <cols>
    <col min="1" max="1" width="35.7109375" customWidth="1"/>
    <col min="2" max="2" width="3.42578125" bestFit="1" customWidth="1"/>
    <col min="3" max="12" width="9.7109375" customWidth="1"/>
  </cols>
  <sheetData>
    <row r="1" spans="1:12" ht="38.450000000000003" customHeight="1" x14ac:dyDescent="0.25">
      <c r="A1" s="146" t="s">
        <v>119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5" t="s">
        <v>5</v>
      </c>
      <c r="F2" s="101" t="s">
        <v>6</v>
      </c>
      <c r="G2" s="102"/>
      <c r="H2" s="102"/>
      <c r="I2" s="102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45" t="s">
        <v>9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9" t="s">
        <v>13</v>
      </c>
      <c r="I3" s="144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114" t="s">
        <v>118</v>
      </c>
      <c r="B4" s="143" t="s">
        <v>19</v>
      </c>
      <c r="C4" s="139"/>
      <c r="D4" s="139"/>
      <c r="E4" s="138"/>
      <c r="F4" s="142"/>
      <c r="G4" s="139"/>
      <c r="H4" s="138"/>
      <c r="I4" s="141"/>
      <c r="J4" s="140"/>
      <c r="K4" s="139"/>
      <c r="L4" s="138"/>
    </row>
    <row r="5" spans="1:12" ht="13.5" x14ac:dyDescent="0.25">
      <c r="A5" s="114" t="s">
        <v>117</v>
      </c>
      <c r="B5" s="30" t="s">
        <v>19</v>
      </c>
      <c r="C5" s="4"/>
      <c r="D5" s="4"/>
      <c r="E5" s="31"/>
      <c r="F5" s="112"/>
      <c r="G5" s="4"/>
      <c r="H5" s="31"/>
      <c r="I5" s="8"/>
      <c r="J5" s="6"/>
      <c r="K5" s="4"/>
      <c r="L5" s="31"/>
    </row>
    <row r="6" spans="1:12" ht="13.5" x14ac:dyDescent="0.25">
      <c r="A6" s="113" t="s">
        <v>116</v>
      </c>
      <c r="B6" s="30" t="s">
        <v>19</v>
      </c>
      <c r="C6" s="4">
        <v>423980701</v>
      </c>
      <c r="D6" s="4">
        <v>797126254</v>
      </c>
      <c r="E6" s="31">
        <v>1155026954</v>
      </c>
      <c r="F6" s="112">
        <v>1993307030</v>
      </c>
      <c r="G6" s="4">
        <v>2648027912</v>
      </c>
      <c r="H6" s="31">
        <v>2648027912</v>
      </c>
      <c r="I6" s="8">
        <v>2365819612</v>
      </c>
      <c r="J6" s="6">
        <v>-3398655587</v>
      </c>
      <c r="K6" s="4">
        <v>-3740538625</v>
      </c>
      <c r="L6" s="31">
        <v>-4821095385</v>
      </c>
    </row>
    <row r="7" spans="1:12" ht="13.5" x14ac:dyDescent="0.25">
      <c r="A7" s="113" t="s">
        <v>115</v>
      </c>
      <c r="B7" s="30" t="s">
        <v>9</v>
      </c>
      <c r="C7" s="4">
        <v>-47168739</v>
      </c>
      <c r="D7" s="4">
        <v>2207555</v>
      </c>
      <c r="E7" s="31">
        <v>2207554</v>
      </c>
      <c r="F7" s="112">
        <v>0</v>
      </c>
      <c r="G7" s="4">
        <v>0</v>
      </c>
      <c r="H7" s="31">
        <v>0</v>
      </c>
      <c r="I7" s="8">
        <v>2207554</v>
      </c>
      <c r="J7" s="6">
        <v>0</v>
      </c>
      <c r="K7" s="4">
        <v>0</v>
      </c>
      <c r="L7" s="31">
        <v>0</v>
      </c>
    </row>
    <row r="8" spans="1:12" ht="13.5" x14ac:dyDescent="0.25">
      <c r="A8" s="113" t="s">
        <v>114</v>
      </c>
      <c r="B8" s="30" t="s">
        <v>9</v>
      </c>
      <c r="C8" s="4">
        <v>2109197543</v>
      </c>
      <c r="D8" s="4">
        <v>2699257511</v>
      </c>
      <c r="E8" s="31">
        <v>3004812230</v>
      </c>
      <c r="F8" s="112">
        <v>-64141063</v>
      </c>
      <c r="G8" s="4">
        <v>402765823</v>
      </c>
      <c r="H8" s="31">
        <v>402765823</v>
      </c>
      <c r="I8" s="8">
        <v>3971952978</v>
      </c>
      <c r="J8" s="6">
        <v>1608526747</v>
      </c>
      <c r="K8" s="4">
        <v>2011821170</v>
      </c>
      <c r="L8" s="31">
        <v>2126463701</v>
      </c>
    </row>
    <row r="9" spans="1:12" ht="13.5" x14ac:dyDescent="0.25">
      <c r="A9" s="113" t="s">
        <v>113</v>
      </c>
      <c r="B9" s="30" t="s">
        <v>19</v>
      </c>
      <c r="C9" s="4">
        <v>2491115515</v>
      </c>
      <c r="D9" s="4">
        <v>452597011</v>
      </c>
      <c r="E9" s="31">
        <v>527595431</v>
      </c>
      <c r="F9" s="112">
        <v>7114128</v>
      </c>
      <c r="G9" s="4">
        <v>63056552</v>
      </c>
      <c r="H9" s="31">
        <v>63056552</v>
      </c>
      <c r="I9" s="8">
        <v>422342898</v>
      </c>
      <c r="J9" s="6">
        <v>228535387</v>
      </c>
      <c r="K9" s="4">
        <v>218053509</v>
      </c>
      <c r="L9" s="31">
        <v>213845053</v>
      </c>
    </row>
    <row r="10" spans="1:12" ht="13.5" x14ac:dyDescent="0.25">
      <c r="A10" s="113" t="s">
        <v>112</v>
      </c>
      <c r="B10" s="30" t="s">
        <v>19</v>
      </c>
      <c r="C10" s="4">
        <v>588218</v>
      </c>
      <c r="D10" s="4">
        <v>0</v>
      </c>
      <c r="E10" s="31">
        <v>0</v>
      </c>
      <c r="F10" s="137">
        <v>0</v>
      </c>
      <c r="G10" s="64">
        <v>0</v>
      </c>
      <c r="H10" s="135">
        <v>0</v>
      </c>
      <c r="I10" s="8">
        <v>-745</v>
      </c>
      <c r="J10" s="136">
        <v>0</v>
      </c>
      <c r="K10" s="64">
        <v>0</v>
      </c>
      <c r="L10" s="135">
        <v>0</v>
      </c>
    </row>
    <row r="11" spans="1:12" ht="13.5" x14ac:dyDescent="0.25">
      <c r="A11" s="113" t="s">
        <v>111</v>
      </c>
      <c r="B11" s="30" t="s">
        <v>21</v>
      </c>
      <c r="C11" s="4">
        <v>-5600575</v>
      </c>
      <c r="D11" s="4">
        <v>-64931394</v>
      </c>
      <c r="E11" s="31">
        <v>-104602685</v>
      </c>
      <c r="F11" s="112">
        <v>-51184393</v>
      </c>
      <c r="G11" s="4">
        <v>-65599010</v>
      </c>
      <c r="H11" s="31">
        <v>-65599010</v>
      </c>
      <c r="I11" s="8">
        <v>-159389957</v>
      </c>
      <c r="J11" s="6">
        <v>-29128531</v>
      </c>
      <c r="K11" s="4">
        <v>-27342866</v>
      </c>
      <c r="L11" s="31">
        <v>123906475</v>
      </c>
    </row>
    <row r="12" spans="1:12" ht="13.5" x14ac:dyDescent="0.25">
      <c r="A12" s="129" t="s">
        <v>110</v>
      </c>
      <c r="B12" s="128" t="s">
        <v>19</v>
      </c>
      <c r="C12" s="124">
        <f>SUM(C6:C11)</f>
        <v>4972112663</v>
      </c>
      <c r="D12" s="124">
        <f>SUM(D6:D11)</f>
        <v>3886256937</v>
      </c>
      <c r="E12" s="123">
        <f>SUM(E6:E11)</f>
        <v>4585039484</v>
      </c>
      <c r="F12" s="127">
        <f>SUM(F6:F11)</f>
        <v>1885095702</v>
      </c>
      <c r="G12" s="124">
        <f>SUM(G6:G11)</f>
        <v>3048251277</v>
      </c>
      <c r="H12" s="123">
        <f>SUM(H6:H11)</f>
        <v>3048251277</v>
      </c>
      <c r="I12" s="126">
        <f>SUM(I6:I11)</f>
        <v>6602932340</v>
      </c>
      <c r="J12" s="125">
        <f>SUM(J6:J11)</f>
        <v>-1590721984</v>
      </c>
      <c r="K12" s="124">
        <f>SUM(K6:K11)</f>
        <v>-1538006812</v>
      </c>
      <c r="L12" s="123">
        <f>SUM(L6:L11)</f>
        <v>-2356880156</v>
      </c>
    </row>
    <row r="13" spans="1:12" ht="5.0999999999999996" customHeight="1" x14ac:dyDescent="0.25">
      <c r="A13" s="115" t="s">
        <v>37</v>
      </c>
      <c r="B13" s="30"/>
      <c r="C13" s="4"/>
      <c r="D13" s="4"/>
      <c r="E13" s="31"/>
      <c r="F13" s="112"/>
      <c r="G13" s="4"/>
      <c r="H13" s="31"/>
      <c r="I13" s="8"/>
      <c r="J13" s="6"/>
      <c r="K13" s="4"/>
      <c r="L13" s="31"/>
    </row>
    <row r="14" spans="1:12" ht="13.5" x14ac:dyDescent="0.25">
      <c r="A14" s="114" t="s">
        <v>109</v>
      </c>
      <c r="B14" s="30" t="s">
        <v>19</v>
      </c>
      <c r="C14" s="4"/>
      <c r="D14" s="4"/>
      <c r="E14" s="31"/>
      <c r="F14" s="112"/>
      <c r="G14" s="4"/>
      <c r="H14" s="31"/>
      <c r="I14" s="8"/>
      <c r="J14" s="6"/>
      <c r="K14" s="4"/>
      <c r="L14" s="31"/>
    </row>
    <row r="15" spans="1:12" ht="13.5" x14ac:dyDescent="0.25">
      <c r="A15" s="113" t="s">
        <v>108</v>
      </c>
      <c r="B15" s="30" t="s">
        <v>19</v>
      </c>
      <c r="C15" s="4">
        <v>0</v>
      </c>
      <c r="D15" s="4">
        <v>0</v>
      </c>
      <c r="E15" s="31">
        <v>0</v>
      </c>
      <c r="F15" s="112">
        <v>-45582056</v>
      </c>
      <c r="G15" s="4">
        <v>0</v>
      </c>
      <c r="H15" s="31">
        <v>0</v>
      </c>
      <c r="I15" s="8">
        <v>179</v>
      </c>
      <c r="J15" s="6">
        <v>0</v>
      </c>
      <c r="K15" s="4">
        <v>0</v>
      </c>
      <c r="L15" s="31">
        <v>0</v>
      </c>
    </row>
    <row r="16" spans="1:12" ht="13.5" x14ac:dyDescent="0.25">
      <c r="A16" s="113" t="s">
        <v>107</v>
      </c>
      <c r="B16" s="30" t="s">
        <v>19</v>
      </c>
      <c r="C16" s="4">
        <v>0</v>
      </c>
      <c r="D16" s="4">
        <v>0</v>
      </c>
      <c r="E16" s="31">
        <v>0</v>
      </c>
      <c r="F16" s="137">
        <v>0</v>
      </c>
      <c r="G16" s="64">
        <v>-42152</v>
      </c>
      <c r="H16" s="135">
        <v>-42152</v>
      </c>
      <c r="I16" s="8">
        <v>0</v>
      </c>
      <c r="J16" s="136">
        <v>-131300</v>
      </c>
      <c r="K16" s="64">
        <v>0</v>
      </c>
      <c r="L16" s="135">
        <v>0</v>
      </c>
    </row>
    <row r="17" spans="1:12" ht="13.5" x14ac:dyDescent="0.25">
      <c r="A17" s="113" t="s">
        <v>106</v>
      </c>
      <c r="B17" s="30" t="s">
        <v>19</v>
      </c>
      <c r="C17" s="4">
        <v>64053950</v>
      </c>
      <c r="D17" s="4">
        <v>13500</v>
      </c>
      <c r="E17" s="31">
        <v>29160000</v>
      </c>
      <c r="F17" s="112">
        <v>1646443</v>
      </c>
      <c r="G17" s="4">
        <v>9563907</v>
      </c>
      <c r="H17" s="31">
        <v>9563907</v>
      </c>
      <c r="I17" s="8">
        <v>20389709</v>
      </c>
      <c r="J17" s="6">
        <v>-13886421</v>
      </c>
      <c r="K17" s="4">
        <v>-14209202</v>
      </c>
      <c r="L17" s="31">
        <v>-14541428</v>
      </c>
    </row>
    <row r="18" spans="1:12" ht="13.5" x14ac:dyDescent="0.25">
      <c r="A18" s="113" t="s">
        <v>105</v>
      </c>
      <c r="B18" s="30" t="s">
        <v>19</v>
      </c>
      <c r="C18" s="4">
        <v>0</v>
      </c>
      <c r="D18" s="4">
        <v>0</v>
      </c>
      <c r="E18" s="31">
        <v>0</v>
      </c>
      <c r="F18" s="112">
        <v>0</v>
      </c>
      <c r="G18" s="4">
        <v>0</v>
      </c>
      <c r="H18" s="31">
        <v>0</v>
      </c>
      <c r="I18" s="8">
        <v>0</v>
      </c>
      <c r="J18" s="6">
        <v>0</v>
      </c>
      <c r="K18" s="4">
        <v>0</v>
      </c>
      <c r="L18" s="31">
        <v>0</v>
      </c>
    </row>
    <row r="19" spans="1:12" ht="13.5" x14ac:dyDescent="0.25">
      <c r="A19" s="113" t="s">
        <v>104</v>
      </c>
      <c r="B19" s="30" t="s">
        <v>42</v>
      </c>
      <c r="C19" s="4">
        <v>3612273153</v>
      </c>
      <c r="D19" s="4">
        <v>6005464209</v>
      </c>
      <c r="E19" s="31">
        <v>6068694871</v>
      </c>
      <c r="F19" s="112">
        <v>6518597483</v>
      </c>
      <c r="G19" s="4">
        <v>7616098907</v>
      </c>
      <c r="H19" s="31">
        <v>7616098907</v>
      </c>
      <c r="I19" s="8">
        <v>5700598822</v>
      </c>
      <c r="J19" s="6">
        <v>8614762159</v>
      </c>
      <c r="K19" s="4">
        <v>8989521078</v>
      </c>
      <c r="L19" s="31">
        <v>9218379029</v>
      </c>
    </row>
    <row r="20" spans="1:12" ht="13.5" x14ac:dyDescent="0.25">
      <c r="A20" s="113" t="s">
        <v>19</v>
      </c>
      <c r="B20" s="30" t="s">
        <v>19</v>
      </c>
      <c r="C20" s="4"/>
      <c r="D20" s="4"/>
      <c r="E20" s="31"/>
      <c r="F20" s="112"/>
      <c r="G20" s="4"/>
      <c r="H20" s="31"/>
      <c r="I20" s="8"/>
      <c r="J20" s="6"/>
      <c r="K20" s="4"/>
      <c r="L20" s="31"/>
    </row>
    <row r="21" spans="1:12" ht="13.5" x14ac:dyDescent="0.25">
      <c r="A21" s="113" t="s">
        <v>103</v>
      </c>
      <c r="B21" s="30" t="s">
        <v>19</v>
      </c>
      <c r="C21" s="4">
        <v>0</v>
      </c>
      <c r="D21" s="4">
        <v>0</v>
      </c>
      <c r="E21" s="31">
        <v>0</v>
      </c>
      <c r="F21" s="112">
        <v>0</v>
      </c>
      <c r="G21" s="4">
        <v>0</v>
      </c>
      <c r="H21" s="31">
        <v>0</v>
      </c>
      <c r="I21" s="8">
        <v>0</v>
      </c>
      <c r="J21" s="6">
        <v>0</v>
      </c>
      <c r="K21" s="4">
        <v>0</v>
      </c>
      <c r="L21" s="31">
        <v>0</v>
      </c>
    </row>
    <row r="22" spans="1:12" ht="13.5" x14ac:dyDescent="0.25">
      <c r="A22" s="113" t="s">
        <v>102</v>
      </c>
      <c r="B22" s="30" t="s">
        <v>19</v>
      </c>
      <c r="C22" s="4">
        <v>206885</v>
      </c>
      <c r="D22" s="4">
        <v>189597</v>
      </c>
      <c r="E22" s="31">
        <v>-22522</v>
      </c>
      <c r="F22" s="112">
        <v>-2413900</v>
      </c>
      <c r="G22" s="4">
        <v>-1803752</v>
      </c>
      <c r="H22" s="31">
        <v>-1803752</v>
      </c>
      <c r="I22" s="8">
        <v>-368549</v>
      </c>
      <c r="J22" s="6">
        <v>1120882</v>
      </c>
      <c r="K22" s="4">
        <v>1136375</v>
      </c>
      <c r="L22" s="31">
        <v>1128294</v>
      </c>
    </row>
    <row r="23" spans="1:12" ht="13.5" x14ac:dyDescent="0.25">
      <c r="A23" s="113" t="s">
        <v>101</v>
      </c>
      <c r="B23" s="30" t="s">
        <v>19</v>
      </c>
      <c r="C23" s="4">
        <v>592839764</v>
      </c>
      <c r="D23" s="4">
        <v>953000</v>
      </c>
      <c r="E23" s="31">
        <v>953000</v>
      </c>
      <c r="F23" s="137">
        <v>953000</v>
      </c>
      <c r="G23" s="64">
        <v>974696</v>
      </c>
      <c r="H23" s="135">
        <v>974696</v>
      </c>
      <c r="I23" s="112">
        <v>1927696</v>
      </c>
      <c r="J23" s="136">
        <v>1018534</v>
      </c>
      <c r="K23" s="64">
        <v>1064389</v>
      </c>
      <c r="L23" s="135">
        <v>21696</v>
      </c>
    </row>
    <row r="24" spans="1:12" ht="13.5" x14ac:dyDescent="0.25">
      <c r="A24" s="129" t="s">
        <v>100</v>
      </c>
      <c r="B24" s="133" t="s">
        <v>19</v>
      </c>
      <c r="C24" s="124">
        <f>SUM(C15:C23)</f>
        <v>4269373752</v>
      </c>
      <c r="D24" s="80">
        <f>SUM(D15:D23)</f>
        <v>6006620306</v>
      </c>
      <c r="E24" s="130">
        <f>SUM(E15:E23)</f>
        <v>6098785349</v>
      </c>
      <c r="F24" s="132">
        <f>SUM(F15:F23)</f>
        <v>6473200970</v>
      </c>
      <c r="G24" s="80">
        <f>SUM(G15:G23)</f>
        <v>7624791606</v>
      </c>
      <c r="H24" s="130">
        <f>SUM(H15:H23)</f>
        <v>7624791606</v>
      </c>
      <c r="I24" s="82">
        <f>SUM(I15:I23)</f>
        <v>5722547857</v>
      </c>
      <c r="J24" s="131">
        <f>SUM(J15:J23)</f>
        <v>8602883854</v>
      </c>
      <c r="K24" s="80">
        <f>SUM(K15:K23)</f>
        <v>8977512640</v>
      </c>
      <c r="L24" s="130">
        <f>SUM(L15:L23)</f>
        <v>9204987591</v>
      </c>
    </row>
    <row r="25" spans="1:12" ht="13.5" x14ac:dyDescent="0.25">
      <c r="A25" s="129" t="s">
        <v>99</v>
      </c>
      <c r="B25" s="128" t="s">
        <v>19</v>
      </c>
      <c r="C25" s="124">
        <f>+C12+C24</f>
        <v>9241486415</v>
      </c>
      <c r="D25" s="124">
        <f>+D12+D24</f>
        <v>9892877243</v>
      </c>
      <c r="E25" s="123">
        <f>+E12+E24</f>
        <v>10683824833</v>
      </c>
      <c r="F25" s="127">
        <f>+F12+F24</f>
        <v>8358296672</v>
      </c>
      <c r="G25" s="124">
        <f>+G12+G24</f>
        <v>10673042883</v>
      </c>
      <c r="H25" s="123">
        <f>+H12+H24</f>
        <v>10673042883</v>
      </c>
      <c r="I25" s="126">
        <f>+I12+I24</f>
        <v>12325480197</v>
      </c>
      <c r="J25" s="125">
        <f>+J12+J24</f>
        <v>7012161870</v>
      </c>
      <c r="K25" s="124">
        <f>+K12+K24</f>
        <v>7439505828</v>
      </c>
      <c r="L25" s="123">
        <f>+L12+L24</f>
        <v>6848107435</v>
      </c>
    </row>
    <row r="26" spans="1:12" ht="5.0999999999999996" customHeight="1" x14ac:dyDescent="0.25">
      <c r="A26" s="115" t="s">
        <v>37</v>
      </c>
      <c r="B26" s="30"/>
      <c r="C26" s="4"/>
      <c r="D26" s="4"/>
      <c r="E26" s="31"/>
      <c r="F26" s="112"/>
      <c r="G26" s="4"/>
      <c r="H26" s="31"/>
      <c r="I26" s="8"/>
      <c r="J26" s="6"/>
      <c r="K26" s="4"/>
      <c r="L26" s="31"/>
    </row>
    <row r="27" spans="1:12" ht="13.5" x14ac:dyDescent="0.25">
      <c r="A27" s="114" t="s">
        <v>98</v>
      </c>
      <c r="B27" s="30" t="s">
        <v>19</v>
      </c>
      <c r="C27" s="4"/>
      <c r="D27" s="4"/>
      <c r="E27" s="31"/>
      <c r="F27" s="112"/>
      <c r="G27" s="4"/>
      <c r="H27" s="31"/>
      <c r="I27" s="8"/>
      <c r="J27" s="6"/>
      <c r="K27" s="4"/>
      <c r="L27" s="31"/>
    </row>
    <row r="28" spans="1:12" ht="13.5" x14ac:dyDescent="0.25">
      <c r="A28" s="114" t="s">
        <v>97</v>
      </c>
      <c r="B28" s="134" t="s">
        <v>19</v>
      </c>
      <c r="C28" s="4"/>
      <c r="D28" s="4"/>
      <c r="E28" s="31"/>
      <c r="F28" s="112"/>
      <c r="G28" s="4"/>
      <c r="H28" s="31"/>
      <c r="I28" s="8"/>
      <c r="J28" s="6"/>
      <c r="K28" s="4"/>
      <c r="L28" s="31"/>
    </row>
    <row r="29" spans="1:12" ht="13.5" x14ac:dyDescent="0.25">
      <c r="A29" s="113" t="s">
        <v>96</v>
      </c>
      <c r="B29" s="30" t="s">
        <v>9</v>
      </c>
      <c r="C29" s="4">
        <v>0</v>
      </c>
      <c r="D29" s="4">
        <v>0</v>
      </c>
      <c r="E29" s="31">
        <v>0</v>
      </c>
      <c r="F29" s="112">
        <v>0</v>
      </c>
      <c r="G29" s="4">
        <v>0</v>
      </c>
      <c r="H29" s="31">
        <v>0</v>
      </c>
      <c r="I29" s="8">
        <v>0</v>
      </c>
      <c r="J29" s="6">
        <v>0</v>
      </c>
      <c r="K29" s="4">
        <v>0</v>
      </c>
      <c r="L29" s="31">
        <v>0</v>
      </c>
    </row>
    <row r="30" spans="1:12" ht="13.5" x14ac:dyDescent="0.25">
      <c r="A30" s="113" t="s">
        <v>95</v>
      </c>
      <c r="B30" s="30" t="s">
        <v>82</v>
      </c>
      <c r="C30" s="4">
        <v>3621545</v>
      </c>
      <c r="D30" s="4">
        <v>1451758</v>
      </c>
      <c r="E30" s="31">
        <v>-497529</v>
      </c>
      <c r="F30" s="112">
        <v>8271753</v>
      </c>
      <c r="G30" s="4">
        <v>9197829</v>
      </c>
      <c r="H30" s="31">
        <v>9197829</v>
      </c>
      <c r="I30" s="8">
        <v>5170601</v>
      </c>
      <c r="J30" s="6">
        <v>30224175</v>
      </c>
      <c r="K30" s="4">
        <v>44731934</v>
      </c>
      <c r="L30" s="31">
        <v>45739586</v>
      </c>
    </row>
    <row r="31" spans="1:12" ht="13.5" x14ac:dyDescent="0.25">
      <c r="A31" s="113" t="s">
        <v>94</v>
      </c>
      <c r="B31" s="30" t="s">
        <v>19</v>
      </c>
      <c r="C31" s="4">
        <v>-819470</v>
      </c>
      <c r="D31" s="4">
        <v>-1329047</v>
      </c>
      <c r="E31" s="31">
        <v>2244502</v>
      </c>
      <c r="F31" s="112">
        <v>21750096</v>
      </c>
      <c r="G31" s="4">
        <v>2971401</v>
      </c>
      <c r="H31" s="31">
        <v>2971401</v>
      </c>
      <c r="I31" s="8">
        <v>9435334</v>
      </c>
      <c r="J31" s="6">
        <v>7613057</v>
      </c>
      <c r="K31" s="4">
        <v>8830410</v>
      </c>
      <c r="L31" s="31">
        <v>10104518</v>
      </c>
    </row>
    <row r="32" spans="1:12" ht="13.5" x14ac:dyDescent="0.25">
      <c r="A32" s="113" t="s">
        <v>93</v>
      </c>
      <c r="B32" s="30" t="s">
        <v>82</v>
      </c>
      <c r="C32" s="4">
        <v>539874474</v>
      </c>
      <c r="D32" s="4">
        <v>790354020</v>
      </c>
      <c r="E32" s="31">
        <v>928287002</v>
      </c>
      <c r="F32" s="112">
        <v>603496558</v>
      </c>
      <c r="G32" s="4">
        <v>522804739</v>
      </c>
      <c r="H32" s="31">
        <v>522804739</v>
      </c>
      <c r="I32" s="8">
        <v>451509876</v>
      </c>
      <c r="J32" s="6">
        <v>-464859778</v>
      </c>
      <c r="K32" s="4">
        <v>-462957597</v>
      </c>
      <c r="L32" s="31">
        <v>-387831924</v>
      </c>
    </row>
    <row r="33" spans="1:12" ht="13.5" x14ac:dyDescent="0.25">
      <c r="A33" s="113" t="s">
        <v>89</v>
      </c>
      <c r="B33" s="30" t="s">
        <v>19</v>
      </c>
      <c r="C33" s="4">
        <v>777284489</v>
      </c>
      <c r="D33" s="4">
        <v>1172622900</v>
      </c>
      <c r="E33" s="31">
        <v>1466921123</v>
      </c>
      <c r="F33" s="112">
        <v>4147964039</v>
      </c>
      <c r="G33" s="4">
        <v>4188770712</v>
      </c>
      <c r="H33" s="31">
        <v>4188770712</v>
      </c>
      <c r="I33" s="8">
        <v>1246364920</v>
      </c>
      <c r="J33" s="6">
        <v>1195138976</v>
      </c>
      <c r="K33" s="4">
        <v>1213751739</v>
      </c>
      <c r="L33" s="31">
        <v>1222857751</v>
      </c>
    </row>
    <row r="34" spans="1:12" ht="13.5" x14ac:dyDescent="0.25">
      <c r="A34" s="129" t="s">
        <v>92</v>
      </c>
      <c r="B34" s="128" t="s">
        <v>19</v>
      </c>
      <c r="C34" s="124">
        <f>SUM(C29:C33)</f>
        <v>1319961038</v>
      </c>
      <c r="D34" s="124">
        <f>SUM(D29:D33)</f>
        <v>1963099631</v>
      </c>
      <c r="E34" s="123">
        <f>SUM(E29:E33)</f>
        <v>2396955098</v>
      </c>
      <c r="F34" s="127">
        <f>SUM(F29:F33)</f>
        <v>4781482446</v>
      </c>
      <c r="G34" s="124">
        <f>SUM(G29:G33)</f>
        <v>4723744681</v>
      </c>
      <c r="H34" s="123">
        <f>SUM(H29:H33)</f>
        <v>4723744681</v>
      </c>
      <c r="I34" s="126">
        <f>SUM(I29:I33)</f>
        <v>1712480731</v>
      </c>
      <c r="J34" s="125">
        <f>SUM(J29:J33)</f>
        <v>768116430</v>
      </c>
      <c r="K34" s="124">
        <f>SUM(K29:K33)</f>
        <v>804356486</v>
      </c>
      <c r="L34" s="123">
        <f>SUM(L29:L33)</f>
        <v>890869931</v>
      </c>
    </row>
    <row r="35" spans="1:12" ht="5.0999999999999996" customHeight="1" x14ac:dyDescent="0.25">
      <c r="A35" s="115" t="s">
        <v>37</v>
      </c>
      <c r="B35" s="30"/>
      <c r="C35" s="4"/>
      <c r="D35" s="4"/>
      <c r="E35" s="31"/>
      <c r="F35" s="112"/>
      <c r="G35" s="4"/>
      <c r="H35" s="31"/>
      <c r="I35" s="8"/>
      <c r="J35" s="6"/>
      <c r="K35" s="4"/>
      <c r="L35" s="31"/>
    </row>
    <row r="36" spans="1:12" ht="13.5" x14ac:dyDescent="0.25">
      <c r="A36" s="114" t="s">
        <v>91</v>
      </c>
      <c r="B36" s="30" t="s">
        <v>19</v>
      </c>
      <c r="C36" s="4"/>
      <c r="D36" s="4"/>
      <c r="E36" s="31"/>
      <c r="F36" s="112"/>
      <c r="G36" s="4"/>
      <c r="H36" s="31"/>
      <c r="I36" s="8"/>
      <c r="J36" s="6"/>
      <c r="K36" s="4"/>
      <c r="L36" s="31"/>
    </row>
    <row r="37" spans="1:12" ht="13.5" x14ac:dyDescent="0.25">
      <c r="A37" s="113" t="s">
        <v>90</v>
      </c>
      <c r="B37" s="30" t="s">
        <v>19</v>
      </c>
      <c r="C37" s="4">
        <v>751594037</v>
      </c>
      <c r="D37" s="4">
        <v>32139194</v>
      </c>
      <c r="E37" s="31">
        <v>-7947384</v>
      </c>
      <c r="F37" s="112">
        <v>15488707</v>
      </c>
      <c r="G37" s="4">
        <v>6045641</v>
      </c>
      <c r="H37" s="31">
        <v>6045641</v>
      </c>
      <c r="I37" s="8">
        <v>24997245</v>
      </c>
      <c r="J37" s="6">
        <v>4890466</v>
      </c>
      <c r="K37" s="4">
        <v>3568948</v>
      </c>
      <c r="L37" s="31">
        <v>2044940</v>
      </c>
    </row>
    <row r="38" spans="1:12" ht="13.5" x14ac:dyDescent="0.25">
      <c r="A38" s="113" t="s">
        <v>89</v>
      </c>
      <c r="B38" s="30" t="s">
        <v>19</v>
      </c>
      <c r="C38" s="4">
        <v>2216341243</v>
      </c>
      <c r="D38" s="4">
        <v>2525359207</v>
      </c>
      <c r="E38" s="31">
        <v>2472561604</v>
      </c>
      <c r="F38" s="112">
        <v>1571699312</v>
      </c>
      <c r="G38" s="4">
        <v>2248410804</v>
      </c>
      <c r="H38" s="31">
        <v>2248410804</v>
      </c>
      <c r="I38" s="8">
        <v>1924211694</v>
      </c>
      <c r="J38" s="6">
        <v>2266472313</v>
      </c>
      <c r="K38" s="4">
        <v>2311277125</v>
      </c>
      <c r="L38" s="31">
        <v>2346916208</v>
      </c>
    </row>
    <row r="39" spans="1:12" ht="13.5" x14ac:dyDescent="0.25">
      <c r="A39" s="129" t="s">
        <v>88</v>
      </c>
      <c r="B39" s="133" t="s">
        <v>19</v>
      </c>
      <c r="C39" s="124">
        <f>SUM(C37:C38)</f>
        <v>2967935280</v>
      </c>
      <c r="D39" s="80">
        <f>SUM(D37:D38)</f>
        <v>2557498401</v>
      </c>
      <c r="E39" s="130">
        <f>SUM(E37:E38)</f>
        <v>2464614220</v>
      </c>
      <c r="F39" s="132">
        <f>SUM(F37:F38)</f>
        <v>1587188019</v>
      </c>
      <c r="G39" s="80">
        <f>SUM(G37:G38)</f>
        <v>2254456445</v>
      </c>
      <c r="H39" s="130">
        <f>SUM(H37:H38)</f>
        <v>2254456445</v>
      </c>
      <c r="I39" s="132">
        <f>SUM(I37:I38)</f>
        <v>1949208939</v>
      </c>
      <c r="J39" s="131">
        <f>SUM(J37:J38)</f>
        <v>2271362779</v>
      </c>
      <c r="K39" s="80">
        <f>SUM(K37:K38)</f>
        <v>2314846073</v>
      </c>
      <c r="L39" s="130">
        <f>SUM(L37:L38)</f>
        <v>2348961148</v>
      </c>
    </row>
    <row r="40" spans="1:12" ht="13.5" x14ac:dyDescent="0.25">
      <c r="A40" s="129" t="s">
        <v>87</v>
      </c>
      <c r="B40" s="128" t="s">
        <v>19</v>
      </c>
      <c r="C40" s="124">
        <f>+C34+C39</f>
        <v>4287896318</v>
      </c>
      <c r="D40" s="124">
        <f>+D34+D39</f>
        <v>4520598032</v>
      </c>
      <c r="E40" s="123">
        <f>+E34+E39</f>
        <v>4861569318</v>
      </c>
      <c r="F40" s="127">
        <f>+F34+F39</f>
        <v>6368670465</v>
      </c>
      <c r="G40" s="124">
        <f>+G34+G39</f>
        <v>6978201126</v>
      </c>
      <c r="H40" s="123">
        <f>+H34+H39</f>
        <v>6978201126</v>
      </c>
      <c r="I40" s="126">
        <f>+I34+I39</f>
        <v>3661689670</v>
      </c>
      <c r="J40" s="125">
        <f>+J34+J39</f>
        <v>3039479209</v>
      </c>
      <c r="K40" s="124">
        <f>+K34+K39</f>
        <v>3119202559</v>
      </c>
      <c r="L40" s="123">
        <f>+L34+L39</f>
        <v>3239831079</v>
      </c>
    </row>
    <row r="41" spans="1:12" ht="5.0999999999999996" customHeight="1" x14ac:dyDescent="0.25">
      <c r="A41" s="115" t="s">
        <v>37</v>
      </c>
      <c r="B41" s="30"/>
      <c r="C41" s="4"/>
      <c r="D41" s="4"/>
      <c r="E41" s="31"/>
      <c r="F41" s="112"/>
      <c r="G41" s="4"/>
      <c r="H41" s="31"/>
      <c r="I41" s="8"/>
      <c r="J41" s="6"/>
      <c r="K41" s="4"/>
      <c r="L41" s="31"/>
    </row>
    <row r="42" spans="1:12" ht="13.5" x14ac:dyDescent="0.25">
      <c r="A42" s="122" t="s">
        <v>86</v>
      </c>
      <c r="B42" s="121" t="s">
        <v>80</v>
      </c>
      <c r="C42" s="117">
        <f>+C25-C40</f>
        <v>4953590097</v>
      </c>
      <c r="D42" s="117">
        <f>+D25-D40</f>
        <v>5372279211</v>
      </c>
      <c r="E42" s="116">
        <f>+E25-E40</f>
        <v>5822255515</v>
      </c>
      <c r="F42" s="120">
        <f>+F25-F40</f>
        <v>1989626207</v>
      </c>
      <c r="G42" s="117">
        <f>+G25-G40</f>
        <v>3694841757</v>
      </c>
      <c r="H42" s="116">
        <f>+H25-H40</f>
        <v>3694841757</v>
      </c>
      <c r="I42" s="119">
        <f>+I25-I40</f>
        <v>8663790527</v>
      </c>
      <c r="J42" s="118">
        <f>+J25-J40</f>
        <v>3972682661</v>
      </c>
      <c r="K42" s="117">
        <f>+K25-K40</f>
        <v>4320303269</v>
      </c>
      <c r="L42" s="116">
        <f>+L25-L40</f>
        <v>3608276356</v>
      </c>
    </row>
    <row r="43" spans="1:12" ht="5.0999999999999996" customHeight="1" x14ac:dyDescent="0.25">
      <c r="A43" s="115" t="s">
        <v>37</v>
      </c>
      <c r="B43" s="30"/>
      <c r="C43" s="4"/>
      <c r="D43" s="4"/>
      <c r="E43" s="31"/>
      <c r="F43" s="112"/>
      <c r="G43" s="4"/>
      <c r="H43" s="31"/>
      <c r="I43" s="8"/>
      <c r="J43" s="6"/>
      <c r="K43" s="4"/>
      <c r="L43" s="31"/>
    </row>
    <row r="44" spans="1:12" ht="13.5" x14ac:dyDescent="0.25">
      <c r="A44" s="114" t="s">
        <v>85</v>
      </c>
      <c r="B44" s="30" t="s">
        <v>19</v>
      </c>
      <c r="C44" s="4"/>
      <c r="D44" s="4"/>
      <c r="E44" s="31"/>
      <c r="F44" s="112"/>
      <c r="G44" s="4"/>
      <c r="H44" s="31"/>
      <c r="I44" s="8"/>
      <c r="J44" s="6"/>
      <c r="K44" s="4"/>
      <c r="L44" s="31"/>
    </row>
    <row r="45" spans="1:12" ht="13.5" x14ac:dyDescent="0.25">
      <c r="A45" s="113" t="s">
        <v>84</v>
      </c>
      <c r="B45" s="30" t="s">
        <v>19</v>
      </c>
      <c r="C45" s="4">
        <v>2045841937</v>
      </c>
      <c r="D45" s="4">
        <v>3830239826</v>
      </c>
      <c r="E45" s="31">
        <v>4453110383</v>
      </c>
      <c r="F45" s="112">
        <v>-90684751</v>
      </c>
      <c r="G45" s="4">
        <v>2976675741</v>
      </c>
      <c r="H45" s="31">
        <v>2976675741</v>
      </c>
      <c r="I45" s="8">
        <v>5199096344</v>
      </c>
      <c r="J45" s="6">
        <v>4695142743</v>
      </c>
      <c r="K45" s="4">
        <v>4934585280</v>
      </c>
      <c r="L45" s="31">
        <v>4831634339</v>
      </c>
    </row>
    <row r="46" spans="1:12" ht="13.5" x14ac:dyDescent="0.25">
      <c r="A46" s="113" t="s">
        <v>83</v>
      </c>
      <c r="B46" s="30" t="s">
        <v>82</v>
      </c>
      <c r="C46" s="4">
        <v>-54313510</v>
      </c>
      <c r="D46" s="4">
        <v>-10903137</v>
      </c>
      <c r="E46" s="31">
        <v>-30649105</v>
      </c>
      <c r="F46" s="112">
        <v>100664</v>
      </c>
      <c r="G46" s="4">
        <v>22318507</v>
      </c>
      <c r="H46" s="31">
        <v>22318507</v>
      </c>
      <c r="I46" s="8">
        <v>11988072</v>
      </c>
      <c r="J46" s="6">
        <v>6017843</v>
      </c>
      <c r="K46" s="4">
        <v>1747754</v>
      </c>
      <c r="L46" s="31">
        <v>1747754</v>
      </c>
    </row>
    <row r="47" spans="1:12" ht="14.45" customHeight="1" x14ac:dyDescent="0.25">
      <c r="A47" s="113" t="s">
        <v>37</v>
      </c>
      <c r="B47" s="30"/>
      <c r="C47" s="4"/>
      <c r="D47" s="4"/>
      <c r="E47" s="31"/>
      <c r="F47" s="112"/>
      <c r="G47" s="4"/>
      <c r="H47" s="31"/>
      <c r="I47" s="8"/>
      <c r="J47" s="6"/>
      <c r="K47" s="4"/>
      <c r="L47" s="31"/>
    </row>
    <row r="48" spans="1:12" ht="13.5" x14ac:dyDescent="0.25">
      <c r="A48" s="111" t="s">
        <v>81</v>
      </c>
      <c r="B48" s="110" t="s">
        <v>80</v>
      </c>
      <c r="C48" s="89">
        <f>SUM(C45:C47)</f>
        <v>1991528427</v>
      </c>
      <c r="D48" s="89">
        <f>SUM(D45:D47)</f>
        <v>3819336689</v>
      </c>
      <c r="E48" s="107">
        <f>SUM(E45:E47)</f>
        <v>4422461278</v>
      </c>
      <c r="F48" s="109">
        <f>SUM(F45:F47)</f>
        <v>-90584087</v>
      </c>
      <c r="G48" s="89">
        <f>SUM(G45:G47)</f>
        <v>2998994248</v>
      </c>
      <c r="H48" s="107">
        <f>SUM(H45:H47)</f>
        <v>2998994248</v>
      </c>
      <c r="I48" s="92">
        <f>SUM(I45:I47)</f>
        <v>5211084416</v>
      </c>
      <c r="J48" s="108">
        <f>SUM(J45:J47)</f>
        <v>4701160586</v>
      </c>
      <c r="K48" s="89">
        <f>SUM(K45:K47)</f>
        <v>4936333034</v>
      </c>
      <c r="L48" s="107">
        <f>SUM(L45:L47)</f>
        <v>4833382093</v>
      </c>
    </row>
    <row r="49" spans="1:12" ht="13.5" x14ac:dyDescent="0.25">
      <c r="A49" s="97" t="s">
        <v>66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13.5" x14ac:dyDescent="0.25">
      <c r="A50" s="97" t="s">
        <v>79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3.5" x14ac:dyDescent="0.25">
      <c r="A51" s="97" t="s">
        <v>78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3.5" x14ac:dyDescent="0.25">
      <c r="A52" s="97" t="s">
        <v>77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13.5" x14ac:dyDescent="0.25">
      <c r="A53" s="97" t="s">
        <v>76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3.5" x14ac:dyDescent="0.25">
      <c r="A54" s="97" t="s">
        <v>75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workbookViewId="0">
      <selection sqref="A1:L1"/>
    </sheetView>
  </sheetViews>
  <sheetFormatPr defaultRowHeight="12.75" x14ac:dyDescent="0.2"/>
  <cols>
    <col min="1" max="1" width="35.7109375" customWidth="1"/>
    <col min="2" max="2" width="3.42578125" bestFit="1" customWidth="1"/>
    <col min="3" max="12" width="9.7109375" customWidth="1"/>
  </cols>
  <sheetData>
    <row r="1" spans="1:12" ht="19.149999999999999" customHeight="1" x14ac:dyDescent="0.25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5" t="s">
        <v>5</v>
      </c>
      <c r="F2" s="101" t="s">
        <v>6</v>
      </c>
      <c r="G2" s="102"/>
      <c r="H2" s="102"/>
      <c r="I2" s="102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45" t="s">
        <v>37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9" t="s">
        <v>13</v>
      </c>
      <c r="I3" s="144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114" t="s">
        <v>148</v>
      </c>
      <c r="B4" s="143" t="s">
        <v>19</v>
      </c>
      <c r="C4" s="139"/>
      <c r="D4" s="139"/>
      <c r="E4" s="138"/>
      <c r="F4" s="142"/>
      <c r="G4" s="139"/>
      <c r="H4" s="138"/>
      <c r="I4" s="141"/>
      <c r="J4" s="140"/>
      <c r="K4" s="139"/>
      <c r="L4" s="138"/>
    </row>
    <row r="5" spans="1:12" ht="13.5" x14ac:dyDescent="0.25">
      <c r="A5" s="114" t="s">
        <v>131</v>
      </c>
      <c r="B5" s="30" t="s">
        <v>19</v>
      </c>
      <c r="C5" s="4"/>
      <c r="D5" s="4"/>
      <c r="E5" s="31"/>
      <c r="F5" s="112"/>
      <c r="G5" s="4"/>
      <c r="H5" s="31"/>
      <c r="I5" s="8"/>
      <c r="J5" s="6"/>
      <c r="K5" s="4"/>
      <c r="L5" s="31"/>
    </row>
    <row r="6" spans="1:12" ht="13.5" x14ac:dyDescent="0.25">
      <c r="A6" s="113" t="s">
        <v>20</v>
      </c>
      <c r="B6" s="30" t="s">
        <v>19</v>
      </c>
      <c r="C6" s="4">
        <v>0</v>
      </c>
      <c r="D6" s="4">
        <v>53975</v>
      </c>
      <c r="E6" s="31">
        <v>-99165</v>
      </c>
      <c r="F6" s="112">
        <v>5816530</v>
      </c>
      <c r="G6" s="4">
        <v>5816564</v>
      </c>
      <c r="H6" s="31">
        <v>5816564</v>
      </c>
      <c r="I6" s="8">
        <v>-307340</v>
      </c>
      <c r="J6" s="6">
        <v>7264596</v>
      </c>
      <c r="K6" s="4">
        <v>7584238</v>
      </c>
      <c r="L6" s="31">
        <v>7925529</v>
      </c>
    </row>
    <row r="7" spans="1:12" ht="13.5" x14ac:dyDescent="0.25">
      <c r="A7" s="113" t="s">
        <v>147</v>
      </c>
      <c r="B7" s="30" t="s">
        <v>19</v>
      </c>
      <c r="C7" s="4">
        <v>392488492</v>
      </c>
      <c r="D7" s="4">
        <v>497541059</v>
      </c>
      <c r="E7" s="31">
        <v>681671349</v>
      </c>
      <c r="F7" s="112">
        <v>3914880189</v>
      </c>
      <c r="G7" s="4">
        <v>4701083595</v>
      </c>
      <c r="H7" s="31">
        <v>4701083595</v>
      </c>
      <c r="I7" s="8">
        <v>1447292182</v>
      </c>
      <c r="J7" s="6">
        <v>4237447959</v>
      </c>
      <c r="K7" s="4">
        <v>4411488625</v>
      </c>
      <c r="L7" s="31">
        <v>4469612035</v>
      </c>
    </row>
    <row r="8" spans="1:12" ht="13.5" x14ac:dyDescent="0.25">
      <c r="A8" s="113" t="s">
        <v>34</v>
      </c>
      <c r="B8" s="30" t="s">
        <v>19</v>
      </c>
      <c r="C8" s="4">
        <v>123919621</v>
      </c>
      <c r="D8" s="4">
        <v>182170645</v>
      </c>
      <c r="E8" s="31">
        <v>141163733</v>
      </c>
      <c r="F8" s="112">
        <v>21069672</v>
      </c>
      <c r="G8" s="4">
        <v>17475949</v>
      </c>
      <c r="H8" s="31">
        <v>17475949</v>
      </c>
      <c r="I8" s="8">
        <v>320062198</v>
      </c>
      <c r="J8" s="6">
        <v>37007899</v>
      </c>
      <c r="K8" s="4">
        <v>33482831</v>
      </c>
      <c r="L8" s="31">
        <v>33638834</v>
      </c>
    </row>
    <row r="9" spans="1:12" ht="13.5" x14ac:dyDescent="0.25">
      <c r="A9" s="113" t="s">
        <v>146</v>
      </c>
      <c r="B9" s="30" t="s">
        <v>9</v>
      </c>
      <c r="C9" s="4">
        <v>139723433</v>
      </c>
      <c r="D9" s="4">
        <v>156608846</v>
      </c>
      <c r="E9" s="31">
        <v>187088562</v>
      </c>
      <c r="F9" s="112">
        <v>794028424</v>
      </c>
      <c r="G9" s="4">
        <v>911846383</v>
      </c>
      <c r="H9" s="31">
        <v>911846383</v>
      </c>
      <c r="I9" s="8">
        <v>444696679</v>
      </c>
      <c r="J9" s="6">
        <v>1015432285</v>
      </c>
      <c r="K9" s="4">
        <v>1014874895</v>
      </c>
      <c r="L9" s="31">
        <v>1039332330</v>
      </c>
    </row>
    <row r="10" spans="1:12" ht="13.5" x14ac:dyDescent="0.25">
      <c r="A10" s="113" t="s">
        <v>145</v>
      </c>
      <c r="B10" s="30" t="s">
        <v>9</v>
      </c>
      <c r="C10" s="4">
        <v>0</v>
      </c>
      <c r="D10" s="4">
        <v>5101000</v>
      </c>
      <c r="E10" s="31">
        <v>18444251</v>
      </c>
      <c r="F10" s="112">
        <v>31745050</v>
      </c>
      <c r="G10" s="4">
        <v>36643366</v>
      </c>
      <c r="H10" s="31">
        <v>36643366</v>
      </c>
      <c r="I10" s="8">
        <v>30214182</v>
      </c>
      <c r="J10" s="6">
        <v>122787248</v>
      </c>
      <c r="K10" s="4">
        <v>94503600</v>
      </c>
      <c r="L10" s="31">
        <v>79221530</v>
      </c>
    </row>
    <row r="11" spans="1:12" ht="13.5" x14ac:dyDescent="0.25">
      <c r="A11" s="113" t="s">
        <v>144</v>
      </c>
      <c r="B11" s="30" t="s">
        <v>19</v>
      </c>
      <c r="C11" s="4">
        <v>0</v>
      </c>
      <c r="D11" s="4">
        <v>0</v>
      </c>
      <c r="E11" s="31">
        <v>0</v>
      </c>
      <c r="F11" s="112">
        <v>0</v>
      </c>
      <c r="G11" s="4">
        <v>404799</v>
      </c>
      <c r="H11" s="31">
        <v>404799</v>
      </c>
      <c r="I11" s="8">
        <v>0</v>
      </c>
      <c r="J11" s="6">
        <v>678364</v>
      </c>
      <c r="K11" s="4">
        <v>433136</v>
      </c>
      <c r="L11" s="31">
        <v>463456</v>
      </c>
    </row>
    <row r="12" spans="1:12" ht="13.5" x14ac:dyDescent="0.25">
      <c r="A12" s="113" t="s">
        <v>143</v>
      </c>
      <c r="B12" s="30" t="s">
        <v>19</v>
      </c>
      <c r="C12" s="4">
        <v>0</v>
      </c>
      <c r="D12" s="4">
        <v>0</v>
      </c>
      <c r="E12" s="31">
        <v>0</v>
      </c>
      <c r="F12" s="112">
        <v>0</v>
      </c>
      <c r="G12" s="4">
        <v>0</v>
      </c>
      <c r="H12" s="31">
        <v>0</v>
      </c>
      <c r="I12" s="8">
        <v>0</v>
      </c>
      <c r="J12" s="6">
        <v>0</v>
      </c>
      <c r="K12" s="4">
        <v>0</v>
      </c>
      <c r="L12" s="31">
        <v>0</v>
      </c>
    </row>
    <row r="13" spans="1:12" ht="13.5" x14ac:dyDescent="0.25">
      <c r="A13" s="114" t="s">
        <v>127</v>
      </c>
      <c r="B13" s="30" t="s">
        <v>19</v>
      </c>
      <c r="C13" s="4"/>
      <c r="D13" s="4"/>
      <c r="E13" s="31"/>
      <c r="F13" s="112"/>
      <c r="G13" s="4"/>
      <c r="H13" s="31"/>
      <c r="I13" s="8"/>
      <c r="J13" s="6"/>
      <c r="K13" s="4"/>
      <c r="L13" s="31"/>
    </row>
    <row r="14" spans="1:12" ht="13.5" x14ac:dyDescent="0.25">
      <c r="A14" s="113" t="s">
        <v>142</v>
      </c>
      <c r="B14" s="30" t="s">
        <v>19</v>
      </c>
      <c r="C14" s="4">
        <v>0</v>
      </c>
      <c r="D14" s="4">
        <v>559945824</v>
      </c>
      <c r="E14" s="31">
        <v>365861068</v>
      </c>
      <c r="F14" s="112">
        <v>-1608590254</v>
      </c>
      <c r="G14" s="4">
        <v>-1888309278</v>
      </c>
      <c r="H14" s="31">
        <v>-1888309278</v>
      </c>
      <c r="I14" s="8">
        <v>-119801655</v>
      </c>
      <c r="J14" s="6">
        <v>-4359416784</v>
      </c>
      <c r="K14" s="4">
        <v>-4503531288</v>
      </c>
      <c r="L14" s="31">
        <v>-4688905239</v>
      </c>
    </row>
    <row r="15" spans="1:12" ht="13.5" x14ac:dyDescent="0.25">
      <c r="A15" s="113" t="s">
        <v>44</v>
      </c>
      <c r="B15" s="30" t="s">
        <v>19</v>
      </c>
      <c r="C15" s="4">
        <v>0</v>
      </c>
      <c r="D15" s="4">
        <v>0</v>
      </c>
      <c r="E15" s="31">
        <v>0</v>
      </c>
      <c r="F15" s="112">
        <v>-1726184</v>
      </c>
      <c r="G15" s="4">
        <v>-1816483</v>
      </c>
      <c r="H15" s="31">
        <v>-1816483</v>
      </c>
      <c r="I15" s="8">
        <v>-1708357</v>
      </c>
      <c r="J15" s="6">
        <v>-9544224</v>
      </c>
      <c r="K15" s="4">
        <v>-9803342</v>
      </c>
      <c r="L15" s="31">
        <v>-10056209</v>
      </c>
    </row>
    <row r="16" spans="1:12" ht="13.5" x14ac:dyDescent="0.25">
      <c r="A16" s="113" t="s">
        <v>141</v>
      </c>
      <c r="B16" s="30" t="s">
        <v>9</v>
      </c>
      <c r="C16" s="4">
        <v>0</v>
      </c>
      <c r="D16" s="4">
        <v>0</v>
      </c>
      <c r="E16" s="31">
        <v>0</v>
      </c>
      <c r="F16" s="112">
        <v>0</v>
      </c>
      <c r="G16" s="4">
        <v>-8335574</v>
      </c>
      <c r="H16" s="31">
        <v>-8335574</v>
      </c>
      <c r="I16" s="8">
        <v>1179592</v>
      </c>
      <c r="J16" s="6">
        <v>0</v>
      </c>
      <c r="K16" s="4">
        <v>0</v>
      </c>
      <c r="L16" s="31">
        <v>0</v>
      </c>
    </row>
    <row r="17" spans="1:12" ht="13.5" x14ac:dyDescent="0.25">
      <c r="A17" s="129" t="s">
        <v>140</v>
      </c>
      <c r="B17" s="128" t="s">
        <v>19</v>
      </c>
      <c r="C17" s="124">
        <f>SUM(C6:C16)</f>
        <v>656131546</v>
      </c>
      <c r="D17" s="124">
        <f>SUM(D6:D16)</f>
        <v>1401421349</v>
      </c>
      <c r="E17" s="123">
        <f>SUM(E6:E16)</f>
        <v>1394129798</v>
      </c>
      <c r="F17" s="127">
        <f>SUM(F6:F16)</f>
        <v>3157223427</v>
      </c>
      <c r="G17" s="124">
        <f>SUM(G6:G16)</f>
        <v>3774809321</v>
      </c>
      <c r="H17" s="126">
        <f>SUM(H6:H16)</f>
        <v>3774809321</v>
      </c>
      <c r="I17" s="127">
        <f>SUM(I6:I16)</f>
        <v>2121627481</v>
      </c>
      <c r="J17" s="125">
        <f>SUM(J6:J16)</f>
        <v>1051657343</v>
      </c>
      <c r="K17" s="124">
        <f>SUM(K6:K16)</f>
        <v>1049032695</v>
      </c>
      <c r="L17" s="123">
        <f>SUM(L6:L16)</f>
        <v>931232266</v>
      </c>
    </row>
    <row r="18" spans="1:12" ht="5.0999999999999996" customHeight="1" x14ac:dyDescent="0.25">
      <c r="A18" s="115" t="s">
        <v>37</v>
      </c>
      <c r="B18" s="30"/>
      <c r="C18" s="4"/>
      <c r="D18" s="4"/>
      <c r="E18" s="31"/>
      <c r="F18" s="112"/>
      <c r="G18" s="4"/>
      <c r="H18" s="31"/>
      <c r="I18" s="8"/>
      <c r="J18" s="6"/>
      <c r="K18" s="4"/>
      <c r="L18" s="31"/>
    </row>
    <row r="19" spans="1:12" ht="13.5" x14ac:dyDescent="0.25">
      <c r="A19" s="114" t="s">
        <v>139</v>
      </c>
      <c r="B19" s="30" t="s">
        <v>19</v>
      </c>
      <c r="C19" s="4"/>
      <c r="D19" s="4"/>
      <c r="E19" s="31"/>
      <c r="F19" s="112"/>
      <c r="G19" s="4"/>
      <c r="H19" s="31"/>
      <c r="I19" s="8"/>
      <c r="J19" s="6"/>
      <c r="K19" s="4"/>
      <c r="L19" s="31"/>
    </row>
    <row r="20" spans="1:12" ht="13.5" x14ac:dyDescent="0.25">
      <c r="A20" s="114" t="s">
        <v>131</v>
      </c>
      <c r="B20" s="30" t="s">
        <v>19</v>
      </c>
      <c r="C20" s="149"/>
      <c r="D20" s="149"/>
      <c r="E20" s="148"/>
      <c r="F20" s="152"/>
      <c r="G20" s="149"/>
      <c r="H20" s="148"/>
      <c r="I20" s="151"/>
      <c r="J20" s="150"/>
      <c r="K20" s="149"/>
      <c r="L20" s="148"/>
    </row>
    <row r="21" spans="1:12" ht="13.5" x14ac:dyDescent="0.25">
      <c r="A21" s="113" t="s">
        <v>138</v>
      </c>
      <c r="B21" s="30" t="s">
        <v>19</v>
      </c>
      <c r="C21" s="4">
        <v>0</v>
      </c>
      <c r="D21" s="4">
        <v>0</v>
      </c>
      <c r="E21" s="31">
        <v>0</v>
      </c>
      <c r="F21" s="137">
        <v>211727</v>
      </c>
      <c r="G21" s="64">
        <v>211727</v>
      </c>
      <c r="H21" s="135">
        <v>211727</v>
      </c>
      <c r="I21" s="8">
        <v>0</v>
      </c>
      <c r="J21" s="136">
        <v>0</v>
      </c>
      <c r="K21" s="64">
        <v>0</v>
      </c>
      <c r="L21" s="135">
        <v>0</v>
      </c>
    </row>
    <row r="22" spans="1:12" ht="13.5" x14ac:dyDescent="0.25">
      <c r="A22" s="113" t="s">
        <v>137</v>
      </c>
      <c r="B22" s="30" t="s">
        <v>19</v>
      </c>
      <c r="C22" s="4">
        <v>0</v>
      </c>
      <c r="D22" s="64">
        <v>0</v>
      </c>
      <c r="E22" s="135">
        <v>0</v>
      </c>
      <c r="F22" s="112">
        <v>0</v>
      </c>
      <c r="G22" s="4">
        <v>0</v>
      </c>
      <c r="H22" s="31">
        <v>0</v>
      </c>
      <c r="I22" s="8">
        <v>0</v>
      </c>
      <c r="J22" s="6">
        <v>0</v>
      </c>
      <c r="K22" s="4">
        <v>0</v>
      </c>
      <c r="L22" s="31">
        <v>0</v>
      </c>
    </row>
    <row r="23" spans="1:12" ht="13.5" x14ac:dyDescent="0.25">
      <c r="A23" s="113" t="s">
        <v>136</v>
      </c>
      <c r="B23" s="30" t="s">
        <v>19</v>
      </c>
      <c r="C23" s="64">
        <v>0</v>
      </c>
      <c r="D23" s="4">
        <v>0</v>
      </c>
      <c r="E23" s="31">
        <v>0</v>
      </c>
      <c r="F23" s="137">
        <v>45582056</v>
      </c>
      <c r="G23" s="64">
        <v>-45582056</v>
      </c>
      <c r="H23" s="135">
        <v>-45582056</v>
      </c>
      <c r="I23" s="8">
        <v>0</v>
      </c>
      <c r="J23" s="136">
        <v>0</v>
      </c>
      <c r="K23" s="64">
        <v>0</v>
      </c>
      <c r="L23" s="135">
        <v>0</v>
      </c>
    </row>
    <row r="24" spans="1:12" ht="13.5" x14ac:dyDescent="0.25">
      <c r="A24" s="113" t="s">
        <v>135</v>
      </c>
      <c r="B24" s="30" t="s">
        <v>19</v>
      </c>
      <c r="C24" s="4">
        <v>0</v>
      </c>
      <c r="D24" s="4">
        <v>0</v>
      </c>
      <c r="E24" s="31">
        <v>0</v>
      </c>
      <c r="F24" s="112">
        <v>0</v>
      </c>
      <c r="G24" s="4">
        <v>42152</v>
      </c>
      <c r="H24" s="31">
        <v>42152</v>
      </c>
      <c r="I24" s="8">
        <v>0</v>
      </c>
      <c r="J24" s="6">
        <v>89148</v>
      </c>
      <c r="K24" s="4">
        <v>-131300</v>
      </c>
      <c r="L24" s="31">
        <v>0</v>
      </c>
    </row>
    <row r="25" spans="1:12" ht="13.5" x14ac:dyDescent="0.25">
      <c r="A25" s="114" t="s">
        <v>127</v>
      </c>
      <c r="B25" s="30" t="s">
        <v>19</v>
      </c>
      <c r="C25" s="4"/>
      <c r="D25" s="4"/>
      <c r="E25" s="31"/>
      <c r="F25" s="112"/>
      <c r="G25" s="4"/>
      <c r="H25" s="31"/>
      <c r="I25" s="8"/>
      <c r="J25" s="6"/>
      <c r="K25" s="4"/>
      <c r="L25" s="31"/>
    </row>
    <row r="26" spans="1:12" ht="13.5" x14ac:dyDescent="0.25">
      <c r="A26" s="113" t="s">
        <v>134</v>
      </c>
      <c r="B26" s="30" t="s">
        <v>19</v>
      </c>
      <c r="C26" s="4">
        <v>-61785300</v>
      </c>
      <c r="D26" s="4">
        <v>-88847729</v>
      </c>
      <c r="E26" s="31">
        <v>-150537004</v>
      </c>
      <c r="F26" s="112">
        <v>-364968903</v>
      </c>
      <c r="G26" s="4">
        <v>-419958518</v>
      </c>
      <c r="H26" s="31">
        <v>-419958518</v>
      </c>
      <c r="I26" s="8">
        <v>-170180600</v>
      </c>
      <c r="J26" s="6">
        <v>-455406860</v>
      </c>
      <c r="K26" s="4">
        <v>-551329952</v>
      </c>
      <c r="L26" s="31">
        <v>-443583936</v>
      </c>
    </row>
    <row r="27" spans="1:12" ht="13.5" x14ac:dyDescent="0.25">
      <c r="A27" s="129" t="s">
        <v>133</v>
      </c>
      <c r="B27" s="128" t="s">
        <v>19</v>
      </c>
      <c r="C27" s="124">
        <f>SUM(C21:C26)</f>
        <v>-61785300</v>
      </c>
      <c r="D27" s="124">
        <f>SUM(D21:D26)</f>
        <v>-88847729</v>
      </c>
      <c r="E27" s="123">
        <f>SUM(E21:E26)</f>
        <v>-150537004</v>
      </c>
      <c r="F27" s="127">
        <f>SUM(F21:F26)</f>
        <v>-319175120</v>
      </c>
      <c r="G27" s="124">
        <f>SUM(G21:G26)</f>
        <v>-465286695</v>
      </c>
      <c r="H27" s="123">
        <f>SUM(H21:H26)</f>
        <v>-465286695</v>
      </c>
      <c r="I27" s="126">
        <f>SUM(I21:I26)</f>
        <v>-170180600</v>
      </c>
      <c r="J27" s="125">
        <f>SUM(J21:J26)</f>
        <v>-455317712</v>
      </c>
      <c r="K27" s="124">
        <f>SUM(K21:K26)</f>
        <v>-551461252</v>
      </c>
      <c r="L27" s="123">
        <f>SUM(L21:L26)</f>
        <v>-443583936</v>
      </c>
    </row>
    <row r="28" spans="1:12" ht="5.0999999999999996" customHeight="1" x14ac:dyDescent="0.25">
      <c r="A28" s="115" t="s">
        <v>37</v>
      </c>
      <c r="B28" s="30"/>
      <c r="C28" s="4"/>
      <c r="D28" s="4"/>
      <c r="E28" s="31"/>
      <c r="F28" s="112"/>
      <c r="G28" s="4"/>
      <c r="H28" s="31"/>
      <c r="I28" s="8"/>
      <c r="J28" s="6"/>
      <c r="K28" s="4"/>
      <c r="L28" s="31"/>
    </row>
    <row r="29" spans="1:12" ht="13.5" x14ac:dyDescent="0.25">
      <c r="A29" s="114" t="s">
        <v>132</v>
      </c>
      <c r="B29" s="30" t="s">
        <v>19</v>
      </c>
      <c r="C29" s="4"/>
      <c r="D29" s="4"/>
      <c r="E29" s="31"/>
      <c r="F29" s="112"/>
      <c r="G29" s="4"/>
      <c r="H29" s="31"/>
      <c r="I29" s="8"/>
      <c r="J29" s="6"/>
      <c r="K29" s="4"/>
      <c r="L29" s="31"/>
    </row>
    <row r="30" spans="1:12" ht="13.5" x14ac:dyDescent="0.25">
      <c r="A30" s="114" t="s">
        <v>131</v>
      </c>
      <c r="B30" s="30" t="s">
        <v>19</v>
      </c>
      <c r="C30" s="4"/>
      <c r="D30" s="4"/>
      <c r="E30" s="31"/>
      <c r="F30" s="112"/>
      <c r="G30" s="4"/>
      <c r="H30" s="31"/>
      <c r="I30" s="8"/>
      <c r="J30" s="6"/>
      <c r="K30" s="4"/>
      <c r="L30" s="31"/>
    </row>
    <row r="31" spans="1:12" ht="13.5" x14ac:dyDescent="0.25">
      <c r="A31" s="113" t="s">
        <v>130</v>
      </c>
      <c r="B31" s="30" t="s">
        <v>19</v>
      </c>
      <c r="C31" s="4">
        <v>0</v>
      </c>
      <c r="D31" s="4">
        <v>0</v>
      </c>
      <c r="E31" s="31">
        <v>0</v>
      </c>
      <c r="F31" s="112">
        <v>0</v>
      </c>
      <c r="G31" s="4">
        <v>0</v>
      </c>
      <c r="H31" s="31">
        <v>0</v>
      </c>
      <c r="I31" s="8">
        <v>0</v>
      </c>
      <c r="J31" s="6">
        <v>0</v>
      </c>
      <c r="K31" s="4">
        <v>0</v>
      </c>
      <c r="L31" s="31">
        <v>0</v>
      </c>
    </row>
    <row r="32" spans="1:12" ht="13.5" x14ac:dyDescent="0.25">
      <c r="A32" s="113" t="s">
        <v>129</v>
      </c>
      <c r="B32" s="30" t="s">
        <v>19</v>
      </c>
      <c r="C32" s="4">
        <v>0</v>
      </c>
      <c r="D32" s="4">
        <v>0</v>
      </c>
      <c r="E32" s="31">
        <v>0</v>
      </c>
      <c r="F32" s="112">
        <v>-2000000</v>
      </c>
      <c r="G32" s="4">
        <v>-1051263</v>
      </c>
      <c r="H32" s="31">
        <v>-1051263</v>
      </c>
      <c r="I32" s="8">
        <v>0</v>
      </c>
      <c r="J32" s="6">
        <v>0</v>
      </c>
      <c r="K32" s="4">
        <v>0</v>
      </c>
      <c r="L32" s="31">
        <v>0</v>
      </c>
    </row>
    <row r="33" spans="1:12" ht="13.5" x14ac:dyDescent="0.25">
      <c r="A33" s="113" t="s">
        <v>128</v>
      </c>
      <c r="B33" s="30" t="s">
        <v>19</v>
      </c>
      <c r="C33" s="4">
        <v>-819470</v>
      </c>
      <c r="D33" s="4">
        <v>-509577</v>
      </c>
      <c r="E33" s="31">
        <v>3714253</v>
      </c>
      <c r="F33" s="112">
        <v>18578384</v>
      </c>
      <c r="G33" s="64">
        <v>-18778695</v>
      </c>
      <c r="H33" s="135">
        <v>-18778695</v>
      </c>
      <c r="I33" s="76">
        <v>30117</v>
      </c>
      <c r="J33" s="6">
        <v>4941428</v>
      </c>
      <c r="K33" s="4">
        <v>1217353</v>
      </c>
      <c r="L33" s="31">
        <v>1274108</v>
      </c>
    </row>
    <row r="34" spans="1:12" ht="13.5" x14ac:dyDescent="0.25">
      <c r="A34" s="114" t="s">
        <v>127</v>
      </c>
      <c r="B34" s="30" t="s">
        <v>19</v>
      </c>
      <c r="C34" s="4"/>
      <c r="D34" s="4"/>
      <c r="E34" s="31"/>
      <c r="F34" s="112"/>
      <c r="G34" s="4"/>
      <c r="H34" s="31"/>
      <c r="I34" s="8"/>
      <c r="J34" s="6"/>
      <c r="K34" s="4"/>
      <c r="L34" s="31"/>
    </row>
    <row r="35" spans="1:12" ht="13.5" x14ac:dyDescent="0.25">
      <c r="A35" s="113" t="s">
        <v>126</v>
      </c>
      <c r="B35" s="30" t="s">
        <v>19</v>
      </c>
      <c r="C35" s="4">
        <v>0</v>
      </c>
      <c r="D35" s="4">
        <v>0</v>
      </c>
      <c r="E35" s="31">
        <v>0</v>
      </c>
      <c r="F35" s="112">
        <v>8125540</v>
      </c>
      <c r="G35" s="4">
        <v>-1212298</v>
      </c>
      <c r="H35" s="31">
        <v>-1212298</v>
      </c>
      <c r="I35" s="8">
        <v>-5085782</v>
      </c>
      <c r="J35" s="6">
        <v>-2026134</v>
      </c>
      <c r="K35" s="4">
        <v>11979316</v>
      </c>
      <c r="L35" s="31">
        <v>12380439</v>
      </c>
    </row>
    <row r="36" spans="1:12" ht="13.5" x14ac:dyDescent="0.25">
      <c r="A36" s="129" t="s">
        <v>125</v>
      </c>
      <c r="B36" s="128" t="s">
        <v>19</v>
      </c>
      <c r="C36" s="124">
        <f>SUM(C31:C35)</f>
        <v>-819470</v>
      </c>
      <c r="D36" s="124">
        <f>SUM(D31:D35)</f>
        <v>-509577</v>
      </c>
      <c r="E36" s="123">
        <f>SUM(E31:E35)</f>
        <v>3714253</v>
      </c>
      <c r="F36" s="127">
        <f>SUM(F31:F35)</f>
        <v>24703924</v>
      </c>
      <c r="G36" s="124">
        <f>SUM(G31:G35)</f>
        <v>-21042256</v>
      </c>
      <c r="H36" s="123">
        <f>SUM(H31:H35)</f>
        <v>-21042256</v>
      </c>
      <c r="I36" s="126">
        <f>SUM(I31:I35)</f>
        <v>-5055665</v>
      </c>
      <c r="J36" s="125">
        <f>SUM(J31:J35)</f>
        <v>2915294</v>
      </c>
      <c r="K36" s="124">
        <f>SUM(K31:K35)</f>
        <v>13196669</v>
      </c>
      <c r="L36" s="123">
        <f>SUM(L31:L35)</f>
        <v>13654547</v>
      </c>
    </row>
    <row r="37" spans="1:12" ht="5.0999999999999996" customHeight="1" x14ac:dyDescent="0.25">
      <c r="A37" s="115" t="s">
        <v>37</v>
      </c>
      <c r="B37" s="30"/>
      <c r="C37" s="4"/>
      <c r="D37" s="4"/>
      <c r="E37" s="31"/>
      <c r="F37" s="112"/>
      <c r="G37" s="4"/>
      <c r="H37" s="31"/>
      <c r="I37" s="8"/>
      <c r="J37" s="6"/>
      <c r="K37" s="4"/>
      <c r="L37" s="31"/>
    </row>
    <row r="38" spans="1:12" ht="13.5" x14ac:dyDescent="0.25">
      <c r="A38" s="114" t="s">
        <v>124</v>
      </c>
      <c r="B38" s="30" t="s">
        <v>19</v>
      </c>
      <c r="C38" s="149">
        <f>+C17+C27+C36</f>
        <v>593526776</v>
      </c>
      <c r="D38" s="149">
        <f>+D17+D27+D36</f>
        <v>1312064043</v>
      </c>
      <c r="E38" s="148">
        <f>+E17+E27+E36</f>
        <v>1247307047</v>
      </c>
      <c r="F38" s="152">
        <f>+F17+F27+F36</f>
        <v>2862752231</v>
      </c>
      <c r="G38" s="149">
        <f>+G17+G27+G36</f>
        <v>3288480370</v>
      </c>
      <c r="H38" s="148">
        <f>+H17+H27+H36</f>
        <v>3288480370</v>
      </c>
      <c r="I38" s="151">
        <f>+I17+I27+I36</f>
        <v>1946391216</v>
      </c>
      <c r="J38" s="150">
        <f>+J17+J27+J36</f>
        <v>599254925</v>
      </c>
      <c r="K38" s="149">
        <f>+K17+K27+K36</f>
        <v>510768112</v>
      </c>
      <c r="L38" s="148">
        <f>+L17+L27+L36</f>
        <v>501302877</v>
      </c>
    </row>
    <row r="39" spans="1:12" ht="13.5" x14ac:dyDescent="0.25">
      <c r="A39" s="113" t="s">
        <v>123</v>
      </c>
      <c r="B39" s="30" t="s">
        <v>21</v>
      </c>
      <c r="C39" s="149">
        <v>0</v>
      </c>
      <c r="D39" s="149">
        <v>39615271</v>
      </c>
      <c r="E39" s="148">
        <v>116420264</v>
      </c>
      <c r="F39" s="152">
        <v>252841686</v>
      </c>
      <c r="G39" s="149">
        <v>58116590</v>
      </c>
      <c r="H39" s="148">
        <v>58116590</v>
      </c>
      <c r="I39" s="151">
        <v>176692735</v>
      </c>
      <c r="J39" s="150">
        <v>190645860</v>
      </c>
      <c r="K39" s="149">
        <v>240697717</v>
      </c>
      <c r="L39" s="148">
        <v>-496762777</v>
      </c>
    </row>
    <row r="40" spans="1:12" ht="13.5" x14ac:dyDescent="0.25">
      <c r="A40" s="147" t="s">
        <v>122</v>
      </c>
      <c r="B40" s="121" t="s">
        <v>21</v>
      </c>
      <c r="C40" s="117">
        <f>+C38+C39</f>
        <v>593526776</v>
      </c>
      <c r="D40" s="117">
        <f>+D38+D39</f>
        <v>1351679314</v>
      </c>
      <c r="E40" s="116">
        <f>+E38+E39</f>
        <v>1363727311</v>
      </c>
      <c r="F40" s="120">
        <f>+F38+F39</f>
        <v>3115593917</v>
      </c>
      <c r="G40" s="117">
        <f>+G38+G39</f>
        <v>3346596960</v>
      </c>
      <c r="H40" s="116">
        <f>+H38+H39</f>
        <v>3346596960</v>
      </c>
      <c r="I40" s="119">
        <v>2299783264</v>
      </c>
      <c r="J40" s="118">
        <f>+J38+J39</f>
        <v>789900785</v>
      </c>
      <c r="K40" s="117">
        <f>+K38+K39</f>
        <v>751465829</v>
      </c>
      <c r="L40" s="116">
        <f>+L38+L39</f>
        <v>4540100</v>
      </c>
    </row>
    <row r="41" spans="1:12" ht="13.5" x14ac:dyDescent="0.25">
      <c r="A41" s="97" t="s">
        <v>66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3.5" x14ac:dyDescent="0.25">
      <c r="A42" s="97" t="s">
        <v>121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3.5" x14ac:dyDescent="0.25">
      <c r="A43" s="97" t="s">
        <v>120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81FED1644B04C80FCA172105A8CE4" ma:contentTypeVersion="" ma:contentTypeDescription="Create a new document." ma:contentTypeScope="" ma:versionID="14bcdabbbefb7e292ad640f7610feb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4DED8D-2777-4FEF-918E-41E96401D6F0}"/>
</file>

<file path=customXml/itemProps2.xml><?xml version="1.0" encoding="utf-8"?>
<ds:datastoreItem xmlns:ds="http://schemas.openxmlformats.org/officeDocument/2006/customXml" ds:itemID="{A516B30A-484C-499E-B9C9-DAA0CA735A53}"/>
</file>

<file path=customXml/itemProps3.xml><?xml version="1.0" encoding="utf-8"?>
<ds:datastoreItem xmlns:ds="http://schemas.openxmlformats.org/officeDocument/2006/customXml" ds:itemID="{CFCEEF89-B6D6-4119-8AAB-D0B37F8AB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Waste Fin Performance</vt:lpstr>
      <vt:lpstr>Waste Fin Position</vt:lpstr>
      <vt:lpstr>Waste Cash Flows</vt:lpstr>
      <vt:lpstr>'Waste Cash Flows'!Print_Area</vt:lpstr>
      <vt:lpstr>'Waste Fin Performance'!Print_Area</vt:lpstr>
      <vt:lpstr>'Waste Fin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2021-12-10T06:20:21Z</dcterms:created>
  <dcterms:modified xsi:type="dcterms:W3CDTF">2021-12-10T06:27:06Z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0x010100A3B81FED1644B04C80FCA172105A8CE4</vt:lpwstr>
  </property>
</Properties>
</file>